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2204" windowHeight="7668" activeTab="0"/>
  </bookViews>
  <sheets>
    <sheet name="Append_A_All" sheetId="1" r:id="rId1"/>
  </sheets>
  <definedNames/>
  <calcPr fullCalcOnLoad="1"/>
</workbook>
</file>

<file path=xl/sharedStrings.xml><?xml version="1.0" encoding="utf-8"?>
<sst xmlns="http://schemas.openxmlformats.org/spreadsheetml/2006/main" count="365" uniqueCount="231">
  <si>
    <t xml:space="preserve">Project Name  </t>
  </si>
  <si>
    <t>FY</t>
  </si>
  <si>
    <t>Personnel</t>
  </si>
  <si>
    <t xml:space="preserve">Travel </t>
  </si>
  <si>
    <t>Contracts</t>
  </si>
  <si>
    <t>Materials</t>
  </si>
  <si>
    <t xml:space="preserve">Equipment </t>
  </si>
  <si>
    <t>Obligations</t>
  </si>
  <si>
    <t>Total</t>
  </si>
  <si>
    <t>Borda Fuels</t>
  </si>
  <si>
    <t>HFPNBD</t>
  </si>
  <si>
    <t>Camp 21 Fuels</t>
  </si>
  <si>
    <t>HFPN21</t>
  </si>
  <si>
    <t>Jelly Fuels</t>
  </si>
  <si>
    <t>HFPNJL</t>
  </si>
  <si>
    <t>Lahonton Fuels</t>
  </si>
  <si>
    <t>HFPNHL</t>
  </si>
  <si>
    <t>Leftover Fuels</t>
  </si>
  <si>
    <t>HFPNLO</t>
  </si>
  <si>
    <t>QLG Fuels</t>
  </si>
  <si>
    <t>HFPNO4</t>
  </si>
  <si>
    <t>Scraps Fuels</t>
  </si>
  <si>
    <t>HFPNSR</t>
  </si>
  <si>
    <t>Skippy Fuels</t>
  </si>
  <si>
    <t>HFPNSK</t>
  </si>
  <si>
    <t>Subtotal</t>
  </si>
  <si>
    <t>Carman Rest</t>
  </si>
  <si>
    <t>SILTCM</t>
  </si>
  <si>
    <t>QLG NFS S&amp;W</t>
  </si>
  <si>
    <t>SILTTH</t>
  </si>
  <si>
    <t>QLG Watershed</t>
  </si>
  <si>
    <t>SILTWA</t>
  </si>
  <si>
    <t xml:space="preserve">Lahonton Sale </t>
  </si>
  <si>
    <t>TMEBLH</t>
  </si>
  <si>
    <t>Leftover Planning</t>
  </si>
  <si>
    <t>TMEBLO</t>
  </si>
  <si>
    <t>QLG 5 Planning</t>
  </si>
  <si>
    <t>TMEBO4</t>
  </si>
  <si>
    <t>SV Gate 1&amp;2</t>
  </si>
  <si>
    <t>TMEB56</t>
  </si>
  <si>
    <t>Lahonton Prep</t>
  </si>
  <si>
    <t>TMECLH</t>
  </si>
  <si>
    <t>Leftover Prep</t>
  </si>
  <si>
    <t>TMECLO</t>
  </si>
  <si>
    <t>SV Gate 3-6</t>
  </si>
  <si>
    <t>TMEC56</t>
  </si>
  <si>
    <t>QLG TS Admin</t>
  </si>
  <si>
    <t>TMEFTC</t>
  </si>
  <si>
    <t xml:space="preserve"> </t>
  </si>
  <si>
    <t>QLG Sale Admin</t>
  </si>
  <si>
    <t>TMEHML</t>
  </si>
  <si>
    <t>SV Timber Mgt</t>
  </si>
  <si>
    <t>TMEH56</t>
  </si>
  <si>
    <t>Scraps Planning</t>
  </si>
  <si>
    <t>TMEBSR</t>
  </si>
  <si>
    <t>Grand Total</t>
  </si>
  <si>
    <t>Project Name</t>
  </si>
  <si>
    <t xml:space="preserve"> Travel</t>
  </si>
  <si>
    <t xml:space="preserve"> Contracts</t>
  </si>
  <si>
    <t>Equipment</t>
  </si>
  <si>
    <t>Dotta  DFPZ Fuels</t>
  </si>
  <si>
    <t>HFPNAM</t>
  </si>
  <si>
    <t>Spike/Buck DFPZ</t>
  </si>
  <si>
    <t>HFPMPF</t>
  </si>
  <si>
    <t>HFPMAL</t>
  </si>
  <si>
    <t>Antelope Border Plan</t>
  </si>
  <si>
    <t>TMEBAH</t>
  </si>
  <si>
    <t>QLG Annual Report</t>
  </si>
  <si>
    <t>TMEBAR</t>
  </si>
  <si>
    <t>QLG Monitoring Plan</t>
  </si>
  <si>
    <t>TMEBAQ</t>
  </si>
  <si>
    <t>QLG TS Plan G1&amp;2</t>
  </si>
  <si>
    <t>TMEB67</t>
  </si>
  <si>
    <t>Red Clover GS Plan</t>
  </si>
  <si>
    <t>TMEBAB</t>
  </si>
  <si>
    <t>Red Cover DFPZ Plan</t>
  </si>
  <si>
    <t>TMEBAA</t>
  </si>
  <si>
    <t>Red Mt Arkansas Plan</t>
  </si>
  <si>
    <t>TMEBAN</t>
  </si>
  <si>
    <t>Antelope Border Prep</t>
  </si>
  <si>
    <t>TMECAH</t>
  </si>
  <si>
    <t>QLG TS Prep GS3-6</t>
  </si>
  <si>
    <t>TMECPB</t>
  </si>
  <si>
    <t>Red Clover DFPZ Prep</t>
  </si>
  <si>
    <t>TMECAA</t>
  </si>
  <si>
    <t>Red Clover GS Prep</t>
  </si>
  <si>
    <t>TMECAB</t>
  </si>
  <si>
    <t>Red Mt Arkansas Prep</t>
  </si>
  <si>
    <t>TMECAN</t>
  </si>
  <si>
    <t>Unit 67 TS Prep G3-6</t>
  </si>
  <si>
    <t>TMEC67</t>
  </si>
  <si>
    <t>QLG Monitoring Prep</t>
  </si>
  <si>
    <t>TMECAQ</t>
  </si>
  <si>
    <t>QLG Monitoring Admin</t>
  </si>
  <si>
    <t>TMEFAQ</t>
  </si>
  <si>
    <t>Antelope Border Admin</t>
  </si>
  <si>
    <t>TMEFAH</t>
  </si>
  <si>
    <t>QLG TS Har FS</t>
  </si>
  <si>
    <t>TMEF67</t>
  </si>
  <si>
    <t>QLG TS Har Admin</t>
  </si>
  <si>
    <t>TMEH67</t>
  </si>
  <si>
    <t>Page 2</t>
  </si>
  <si>
    <t>App &amp; Lit PG</t>
  </si>
  <si>
    <t>TMEGPD</t>
  </si>
  <si>
    <t>App &amp; Lit SA</t>
  </si>
  <si>
    <t>TMEHPE</t>
  </si>
  <si>
    <t>App &amp; Lit Program</t>
  </si>
  <si>
    <t>TMEJPD</t>
  </si>
  <si>
    <t>QLG Admin Staff</t>
  </si>
  <si>
    <t>TMEBPA</t>
  </si>
  <si>
    <t>Cold DFPZ GS Plan</t>
  </si>
  <si>
    <t>TMEBAS</t>
  </si>
  <si>
    <t>Davis GS Plan</t>
  </si>
  <si>
    <t>TMEBAE</t>
  </si>
  <si>
    <t>Last Chance DFPZ Plan</t>
  </si>
  <si>
    <t>TMEBAC</t>
  </si>
  <si>
    <t>Last Chance GS Plan</t>
  </si>
  <si>
    <t>TMEBAD</t>
  </si>
  <si>
    <t>Poison Plan</t>
  </si>
  <si>
    <t>TMEBAU</t>
  </si>
  <si>
    <t>Rush Kingbury Plan</t>
  </si>
  <si>
    <t>TMEBAJ</t>
  </si>
  <si>
    <t>Stoney Ridge GS Plan</t>
  </si>
  <si>
    <t>TMEBAF</t>
  </si>
  <si>
    <t>Upper Slaate Planning</t>
  </si>
  <si>
    <t>TMEBAT</t>
  </si>
  <si>
    <t>Waters DFPZ Plan</t>
  </si>
  <si>
    <t>TMEBAK</t>
  </si>
  <si>
    <t>Last Chance DFPZ Prep</t>
  </si>
  <si>
    <t>TMECAC</t>
  </si>
  <si>
    <t>Last Chance SEL Prep</t>
  </si>
  <si>
    <t>TMECAD</t>
  </si>
  <si>
    <t>Upper Slate Pre</t>
  </si>
  <si>
    <t>TMECAT</t>
  </si>
  <si>
    <t>Waters DFPZ Prep</t>
  </si>
  <si>
    <t>TMECAK</t>
  </si>
  <si>
    <t xml:space="preserve">Lookout GS </t>
  </si>
  <si>
    <t>HFPMAV</t>
  </si>
  <si>
    <t>Crystal/Adam GS Plan</t>
  </si>
  <si>
    <t>TMEBAG</t>
  </si>
  <si>
    <t>Travel</t>
  </si>
  <si>
    <t xml:space="preserve">Silver Lake </t>
  </si>
  <si>
    <t>HFPMSL</t>
  </si>
  <si>
    <t>Pittville DFPZ Plan</t>
  </si>
  <si>
    <t>TMEAPT</t>
  </si>
  <si>
    <t>QLG Sil Exam Plan</t>
  </si>
  <si>
    <t>TMEAHF</t>
  </si>
  <si>
    <t>Jonesville Planning</t>
  </si>
  <si>
    <t>TMEBJV</t>
  </si>
  <si>
    <t>Pittville Planning</t>
  </si>
  <si>
    <t>TMEBPT</t>
  </si>
  <si>
    <t>Prattville Planning</t>
  </si>
  <si>
    <t>TMEBPV</t>
  </si>
  <si>
    <t>QLG Sale Planning</t>
  </si>
  <si>
    <t>TMEBHF</t>
  </si>
  <si>
    <t>QLG SO Support Plan</t>
  </si>
  <si>
    <t>TMEDHF</t>
  </si>
  <si>
    <t>Bridge Prep</t>
  </si>
  <si>
    <t>TMECBR</t>
  </si>
  <si>
    <t>Cant Prep</t>
  </si>
  <si>
    <t>TMECCT</t>
  </si>
  <si>
    <t>Jonesville Prep</t>
  </si>
  <si>
    <t>TMECJV</t>
  </si>
  <si>
    <t>Pittville Prep</t>
  </si>
  <si>
    <t>TMECPT</t>
  </si>
  <si>
    <t>Pittville SC Prep</t>
  </si>
  <si>
    <t>TMECPS</t>
  </si>
  <si>
    <t>Prattville Prep</t>
  </si>
  <si>
    <t>TMECPV</t>
  </si>
  <si>
    <t>QLG Sale Prep</t>
  </si>
  <si>
    <t>TMECHF</t>
  </si>
  <si>
    <t>Signal Prep</t>
  </si>
  <si>
    <t>TMECSG</t>
  </si>
  <si>
    <t>Summit Prep</t>
  </si>
  <si>
    <t>TMECSU</t>
  </si>
  <si>
    <t>Bailey DFPZ Admin</t>
  </si>
  <si>
    <t>TMEFBZ</t>
  </si>
  <si>
    <t>TMEFCZ</t>
  </si>
  <si>
    <t>QLG Sale Admin FS</t>
  </si>
  <si>
    <t>TMEFHF</t>
  </si>
  <si>
    <t>Robbers DFPZ Admin</t>
  </si>
  <si>
    <t>TMEFRZ</t>
  </si>
  <si>
    <t>Black Rdg DFPZ Plan</t>
  </si>
  <si>
    <t>TMEABL</t>
  </si>
  <si>
    <t>Cone Crater Ex Plan</t>
  </si>
  <si>
    <t>TMEACC</t>
  </si>
  <si>
    <t>Pegleg Stand Ex Plan</t>
  </si>
  <si>
    <t>TMEAPL</t>
  </si>
  <si>
    <t>Black Ridge Planning</t>
  </si>
  <si>
    <t>TMEBBL</t>
  </si>
  <si>
    <t>Brown Ravine Plan</t>
  </si>
  <si>
    <t>TMEBBN</t>
  </si>
  <si>
    <t>Cone Crater Planning</t>
  </si>
  <si>
    <t>TMEBCC</t>
  </si>
  <si>
    <t>Mineral Planning</t>
  </si>
  <si>
    <t>TMEBMN</t>
  </si>
  <si>
    <t>North Coble Plan</t>
  </si>
  <si>
    <t>TMEBNC</t>
  </si>
  <si>
    <t>Pegleg Planning</t>
  </si>
  <si>
    <t>TMEBPL</t>
  </si>
  <si>
    <t>TMEBPH</t>
  </si>
  <si>
    <t>Scott Planning</t>
  </si>
  <si>
    <t>TMEBSC</t>
  </si>
  <si>
    <t>Black Ridge Prep</t>
  </si>
  <si>
    <t>TMECBL</t>
  </si>
  <si>
    <t>Mineral Prep</t>
  </si>
  <si>
    <t>TMECMN</t>
  </si>
  <si>
    <t>TMECPH</t>
  </si>
  <si>
    <t>Pinacle DFPZ Prep</t>
  </si>
  <si>
    <t>TMECPI</t>
  </si>
  <si>
    <t>Scott Prep</t>
  </si>
  <si>
    <t>TMECSC</t>
  </si>
  <si>
    <t>Shanghi Fanani Plan</t>
  </si>
  <si>
    <t>TMECSF</t>
  </si>
  <si>
    <t>Humbolt Peak</t>
  </si>
  <si>
    <t>HFPMHP</t>
  </si>
  <si>
    <t>Big Jacks DFPZ Plan</t>
  </si>
  <si>
    <t>TMEAJA</t>
  </si>
  <si>
    <t>Big Jacks Planning</t>
  </si>
  <si>
    <t>TMEBJA</t>
  </si>
  <si>
    <t>Page 3</t>
  </si>
  <si>
    <t>Caribou DFPZ Admin</t>
  </si>
  <si>
    <t>Philbrook Plan (Lakes)</t>
  </si>
  <si>
    <t>Philbrook Prep (Lakes)</t>
  </si>
  <si>
    <t>(Beak and Claw)</t>
  </si>
  <si>
    <t>(Misc SAI)</t>
  </si>
  <si>
    <t xml:space="preserve">Subtotal   </t>
  </si>
  <si>
    <t>Lassen National Forest FY 2000 Use of Funds By Project Name, Job Code &amp; Year</t>
  </si>
  <si>
    <t>Plumas National Forest FY2000 Use of Funds By Project Name, Job Code &amp; Year</t>
  </si>
  <si>
    <t>Tahoe National  Forest FY 2000 Use of Funds By Project Name, Job Code &amp; Year</t>
  </si>
  <si>
    <t>Job Code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</si>
</sst>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44" fontId="3" fillId="0" borderId="0" xfId="17" applyFont="1" applyAlignment="1">
      <alignment/>
    </xf>
    <xf numFmtId="44" fontId="2" fillId="0" borderId="0" xfId="17" applyFont="1" applyAlignment="1">
      <alignment/>
    </xf>
    <xf numFmtId="14" fontId="1" fillId="0" borderId="0" xfId="17" applyNumberFormat="1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4" fontId="4" fillId="0" borderId="0" xfId="17" applyFont="1" applyAlignment="1">
      <alignment horizontal="center"/>
    </xf>
    <xf numFmtId="44" fontId="1" fillId="0" borderId="0" xfId="17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4" fontId="5" fillId="0" borderId="0" xfId="17" applyFont="1" applyAlignment="1">
      <alignment/>
    </xf>
    <xf numFmtId="14" fontId="1" fillId="0" borderId="0" xfId="17" applyNumberFormat="1" applyFont="1" applyAlignment="1">
      <alignment horizontal="right"/>
    </xf>
    <xf numFmtId="44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14" fontId="5" fillId="0" borderId="0" xfId="17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44" fontId="5" fillId="0" borderId="0" xfId="17" applyNumberFormat="1" applyFont="1" applyAlignment="1">
      <alignment/>
    </xf>
    <xf numFmtId="0" fontId="4" fillId="0" borderId="0" xfId="0" applyFont="1" applyAlignment="1">
      <alignment/>
    </xf>
    <xf numFmtId="44" fontId="4" fillId="0" borderId="0" xfId="17" applyFont="1" applyAlignment="1">
      <alignment/>
    </xf>
    <xf numFmtId="44" fontId="5" fillId="0" borderId="0" xfId="17" applyFont="1" applyAlignment="1">
      <alignment horizontal="center"/>
    </xf>
    <xf numFmtId="164" fontId="3" fillId="0" borderId="0" xfId="0" applyNumberFormat="1" applyFont="1" applyAlignment="1">
      <alignment/>
    </xf>
    <xf numFmtId="164" fontId="1" fillId="0" borderId="0" xfId="17" applyNumberFormat="1" applyFont="1" applyAlignment="1">
      <alignment/>
    </xf>
    <xf numFmtId="164" fontId="1" fillId="0" borderId="0" xfId="0" applyNumberFormat="1" applyFont="1" applyAlignment="1">
      <alignment/>
    </xf>
    <xf numFmtId="164" fontId="4" fillId="0" borderId="0" xfId="17" applyNumberFormat="1" applyFont="1" applyAlignment="1">
      <alignment horizontal="center"/>
    </xf>
    <xf numFmtId="2" fontId="1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164" fontId="5" fillId="0" borderId="0" xfId="17" applyNumberFormat="1" applyFont="1" applyAlignment="1">
      <alignment/>
    </xf>
    <xf numFmtId="44" fontId="1" fillId="0" borderId="0" xfId="17" applyFont="1" applyAlignment="1">
      <alignment horizontal="right"/>
    </xf>
    <xf numFmtId="164" fontId="5" fillId="0" borderId="0" xfId="0" applyNumberFormat="1" applyFont="1" applyAlignment="1">
      <alignment/>
    </xf>
    <xf numFmtId="44" fontId="3" fillId="0" borderId="0" xfId="17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2"/>
  <sheetViews>
    <sheetView tabSelected="1" zoomScale="75" zoomScaleNormal="75" workbookViewId="0" topLeftCell="A235">
      <selection activeCell="J16" sqref="J16"/>
    </sheetView>
  </sheetViews>
  <sheetFormatPr defaultColWidth="9.140625" defaultRowHeight="12.75"/>
  <cols>
    <col min="1" max="1" width="18.00390625" style="0" customWidth="1"/>
    <col min="2" max="2" width="8.7109375" style="0" customWidth="1"/>
    <col min="3" max="3" width="9.00390625" style="0" bestFit="1" customWidth="1"/>
    <col min="4" max="4" width="14.421875" style="0" customWidth="1"/>
    <col min="5" max="5" width="11.7109375" style="0" customWidth="1"/>
    <col min="6" max="6" width="13.140625" style="0" customWidth="1"/>
    <col min="7" max="7" width="11.7109375" style="0" customWidth="1"/>
    <col min="8" max="8" width="13.140625" style="0" customWidth="1"/>
    <col min="9" max="9" width="13.57421875" style="0" customWidth="1"/>
    <col min="10" max="10" width="15.28125" style="0" customWidth="1"/>
  </cols>
  <sheetData>
    <row r="1" spans="1:10" ht="17.25">
      <c r="A1" s="1"/>
      <c r="B1" s="34" t="s">
        <v>227</v>
      </c>
      <c r="C1" s="18"/>
      <c r="E1" s="24"/>
      <c r="F1" s="3"/>
      <c r="G1" s="3"/>
      <c r="H1" s="3"/>
      <c r="I1" s="25"/>
      <c r="J1" s="5"/>
    </row>
    <row r="2" spans="1:10" ht="12.75">
      <c r="A2" s="1"/>
      <c r="B2" s="6"/>
      <c r="C2" s="18"/>
      <c r="D2" s="1"/>
      <c r="E2" s="26"/>
      <c r="F2" s="1"/>
      <c r="G2" s="1"/>
      <c r="H2" s="1"/>
      <c r="I2" s="26"/>
      <c r="J2" s="7">
        <v>36937</v>
      </c>
    </row>
    <row r="3" spans="1:10" ht="13.5">
      <c r="A3" s="21" t="s">
        <v>56</v>
      </c>
      <c r="B3" s="8" t="s">
        <v>230</v>
      </c>
      <c r="C3" s="19" t="s">
        <v>1</v>
      </c>
      <c r="D3" s="22" t="s">
        <v>2</v>
      </c>
      <c r="E3" s="27" t="s">
        <v>140</v>
      </c>
      <c r="F3" s="9" t="s">
        <v>4</v>
      </c>
      <c r="G3" s="22" t="s">
        <v>5</v>
      </c>
      <c r="H3" s="9" t="s">
        <v>59</v>
      </c>
      <c r="I3" s="27" t="s">
        <v>7</v>
      </c>
      <c r="J3" s="8" t="s">
        <v>8</v>
      </c>
    </row>
    <row r="4" spans="1:10" ht="12.75">
      <c r="A4" s="1" t="s">
        <v>175</v>
      </c>
      <c r="B4" s="6" t="s">
        <v>176</v>
      </c>
      <c r="C4" s="18">
        <v>2000</v>
      </c>
      <c r="D4" s="10">
        <v>6787.17</v>
      </c>
      <c r="E4" s="28"/>
      <c r="F4" s="10"/>
      <c r="G4" s="10"/>
      <c r="H4" s="10">
        <v>648</v>
      </c>
      <c r="I4" s="10"/>
      <c r="J4" s="10">
        <f>SUM(D4:I4)</f>
        <v>7435.17</v>
      </c>
    </row>
    <row r="5" spans="1:10" ht="12.75">
      <c r="A5" s="11" t="s">
        <v>25</v>
      </c>
      <c r="B5" s="12"/>
      <c r="C5" s="16"/>
      <c r="D5" s="13">
        <f>SUM(D4)</f>
        <v>6787.17</v>
      </c>
      <c r="E5" s="29"/>
      <c r="F5" s="13"/>
      <c r="G5" s="13"/>
      <c r="H5" s="13">
        <f>SUM(H4)</f>
        <v>648</v>
      </c>
      <c r="I5" s="13"/>
      <c r="J5" s="13">
        <f>SUM(J4)</f>
        <v>7435.17</v>
      </c>
    </row>
    <row r="6" spans="1:10" ht="12.75">
      <c r="A6" s="1"/>
      <c r="B6" s="6"/>
      <c r="C6" s="18"/>
      <c r="D6" s="10"/>
      <c r="E6" s="28"/>
      <c r="F6" s="10"/>
      <c r="G6" s="10"/>
      <c r="H6" s="10"/>
      <c r="I6" s="10"/>
      <c r="J6" s="10"/>
    </row>
    <row r="7" spans="1:10" ht="12.75">
      <c r="A7" s="1" t="s">
        <v>157</v>
      </c>
      <c r="B7" s="6" t="s">
        <v>158</v>
      </c>
      <c r="C7" s="18">
        <v>2000</v>
      </c>
      <c r="D7" s="10">
        <v>76453.45</v>
      </c>
      <c r="E7" s="10">
        <v>410</v>
      </c>
      <c r="F7" s="10"/>
      <c r="G7" s="10">
        <v>8086.58</v>
      </c>
      <c r="H7" s="10">
        <v>3819.96</v>
      </c>
      <c r="I7" s="10">
        <v>29.75</v>
      </c>
      <c r="J7" s="10">
        <f>SUM(D7:I7)</f>
        <v>88799.74</v>
      </c>
    </row>
    <row r="8" spans="1:10" ht="12.75">
      <c r="A8" s="11" t="s">
        <v>25</v>
      </c>
      <c r="B8" s="12"/>
      <c r="C8" s="16"/>
      <c r="D8" s="13">
        <f>SUM(D7)</f>
        <v>76453.45</v>
      </c>
      <c r="E8" s="13">
        <f>SUM(E7)</f>
        <v>410</v>
      </c>
      <c r="F8" s="13"/>
      <c r="G8" s="13">
        <f>SUM(G7)</f>
        <v>8086.58</v>
      </c>
      <c r="H8" s="13">
        <f>SUM(H7)</f>
        <v>3819.96</v>
      </c>
      <c r="I8" s="13">
        <f>SUM(I7)</f>
        <v>29.75</v>
      </c>
      <c r="J8" s="13">
        <f>SUM(J7)</f>
        <v>88799.74</v>
      </c>
    </row>
    <row r="9" spans="1:10" ht="12.75">
      <c r="A9" s="1"/>
      <c r="B9" s="6"/>
      <c r="C9" s="18"/>
      <c r="D9" s="10"/>
      <c r="E9" s="10"/>
      <c r="F9" s="10"/>
      <c r="G9" s="10"/>
      <c r="H9" s="10"/>
      <c r="I9" s="10"/>
      <c r="J9" s="10"/>
    </row>
    <row r="10" spans="1:10" ht="12.75">
      <c r="A10" s="1" t="s">
        <v>159</v>
      </c>
      <c r="B10" s="6" t="s">
        <v>160</v>
      </c>
      <c r="C10" s="18">
        <v>2000</v>
      </c>
      <c r="D10" s="10">
        <v>26756.65</v>
      </c>
      <c r="E10" s="28"/>
      <c r="F10" s="10"/>
      <c r="G10" s="10">
        <v>2739.06</v>
      </c>
      <c r="H10" s="10">
        <v>4774.51</v>
      </c>
      <c r="I10" s="10">
        <v>25.5</v>
      </c>
      <c r="J10" s="10">
        <f>SUM(D10:I10)</f>
        <v>34295.72</v>
      </c>
    </row>
    <row r="11" spans="1:10" ht="12.75">
      <c r="A11" s="11" t="s">
        <v>25</v>
      </c>
      <c r="B11" s="12"/>
      <c r="C11" s="16"/>
      <c r="D11" s="13">
        <f>SUM(D10)</f>
        <v>26756.65</v>
      </c>
      <c r="E11" s="29"/>
      <c r="F11" s="13"/>
      <c r="G11" s="13">
        <f>SUM(G10)</f>
        <v>2739.06</v>
      </c>
      <c r="H11" s="13">
        <f>SUM(H10)</f>
        <v>4774.51</v>
      </c>
      <c r="I11" s="13">
        <f>SUM(I10)</f>
        <v>25.5</v>
      </c>
      <c r="J11" s="13">
        <f>SUM(J10)</f>
        <v>34295.72</v>
      </c>
    </row>
    <row r="12" spans="1:10" ht="12.75">
      <c r="A12" s="1"/>
      <c r="B12" s="6"/>
      <c r="C12" s="18"/>
      <c r="D12" s="10"/>
      <c r="E12" s="28"/>
      <c r="F12" s="10"/>
      <c r="G12" s="10"/>
      <c r="H12" s="10"/>
      <c r="I12" s="10"/>
      <c r="J12" s="10"/>
    </row>
    <row r="13" spans="1:10" ht="12.75">
      <c r="A13" s="1" t="s">
        <v>221</v>
      </c>
      <c r="B13" s="6" t="s">
        <v>177</v>
      </c>
      <c r="C13" s="18">
        <v>2000</v>
      </c>
      <c r="D13" s="10">
        <v>7893.34</v>
      </c>
      <c r="E13" s="28"/>
      <c r="F13" s="10"/>
      <c r="G13" s="10"/>
      <c r="H13" s="10">
        <v>1356</v>
      </c>
      <c r="I13" s="10"/>
      <c r="J13" s="10">
        <f>SUM(D13:I13)</f>
        <v>9249.34</v>
      </c>
    </row>
    <row r="14" spans="1:10" ht="12.75">
      <c r="A14" s="11" t="s">
        <v>25</v>
      </c>
      <c r="B14" s="12"/>
      <c r="C14" s="16"/>
      <c r="D14" s="13">
        <f>SUM(D13)</f>
        <v>7893.34</v>
      </c>
      <c r="E14" s="29"/>
      <c r="F14" s="13"/>
      <c r="G14" s="13"/>
      <c r="H14" s="13">
        <f>SUM(H13)</f>
        <v>1356</v>
      </c>
      <c r="I14" s="13"/>
      <c r="J14" s="13">
        <f>SUM(J13)</f>
        <v>9249.34</v>
      </c>
    </row>
    <row r="15" spans="1:10" ht="12.75">
      <c r="A15" s="1"/>
      <c r="B15" s="6"/>
      <c r="C15" s="18"/>
      <c r="D15" s="10"/>
      <c r="E15" s="28"/>
      <c r="F15" s="10"/>
      <c r="G15" s="10"/>
      <c r="H15" s="10"/>
      <c r="I15" s="10"/>
      <c r="J15" s="10"/>
    </row>
    <row r="16" spans="1:10" ht="12.75">
      <c r="A16" s="1" t="s">
        <v>147</v>
      </c>
      <c r="B16" s="6" t="s">
        <v>148</v>
      </c>
      <c r="C16" s="18">
        <v>2000</v>
      </c>
      <c r="D16" s="10">
        <v>114279.82</v>
      </c>
      <c r="E16" s="10">
        <v>1900.15</v>
      </c>
      <c r="F16" s="10"/>
      <c r="G16" s="10">
        <v>1952.99</v>
      </c>
      <c r="H16" s="10">
        <v>4540.32</v>
      </c>
      <c r="I16" s="10">
        <v>3552.9</v>
      </c>
      <c r="J16" s="30">
        <f>SUM(D16:I16)</f>
        <v>126226.18</v>
      </c>
    </row>
    <row r="17" spans="1:10" ht="12.75">
      <c r="A17" s="1" t="s">
        <v>161</v>
      </c>
      <c r="B17" s="6" t="s">
        <v>162</v>
      </c>
      <c r="C17" s="18">
        <v>2000</v>
      </c>
      <c r="D17" s="10">
        <v>56048.81</v>
      </c>
      <c r="E17" s="28"/>
      <c r="F17" s="10"/>
      <c r="G17" s="10">
        <v>185.74</v>
      </c>
      <c r="H17" s="10">
        <v>8231.01</v>
      </c>
      <c r="I17" s="10"/>
      <c r="J17" s="10">
        <f aca="true" t="shared" si="0" ref="J17:J27">SUM(D17:I17)</f>
        <v>64465.56</v>
      </c>
    </row>
    <row r="18" spans="1:10" ht="12.75">
      <c r="A18" s="11" t="s">
        <v>25</v>
      </c>
      <c r="B18" s="12"/>
      <c r="C18" s="16"/>
      <c r="D18" s="13">
        <f>SUM(D16:D17)</f>
        <v>170328.63</v>
      </c>
      <c r="E18" s="29">
        <f>SUM(E16:E17)</f>
        <v>1900.15</v>
      </c>
      <c r="F18" s="13"/>
      <c r="G18" s="13">
        <f>SUM(G16:G17)</f>
        <v>2138.73</v>
      </c>
      <c r="H18" s="13">
        <f>SUM(H16:H17)</f>
        <v>12771.33</v>
      </c>
      <c r="I18" s="13">
        <f>SUM(I16:I17)</f>
        <v>3552.9</v>
      </c>
      <c r="J18" s="13">
        <f>SUM(J16:J17)</f>
        <v>190691.74</v>
      </c>
    </row>
    <row r="19" spans="1:10" ht="12.75">
      <c r="A19" s="1"/>
      <c r="B19" s="6"/>
      <c r="C19" s="18"/>
      <c r="D19" s="10"/>
      <c r="E19" s="28"/>
      <c r="F19" s="10"/>
      <c r="G19" s="10"/>
      <c r="H19" s="10"/>
      <c r="I19" s="10"/>
      <c r="J19" s="10"/>
    </row>
    <row r="20" spans="1:10" ht="12.75">
      <c r="A20" s="1" t="s">
        <v>143</v>
      </c>
      <c r="B20" s="6" t="s">
        <v>144</v>
      </c>
      <c r="C20" s="18">
        <v>2000</v>
      </c>
      <c r="D20" s="10">
        <v>10492.05</v>
      </c>
      <c r="E20" s="26"/>
      <c r="F20" s="10"/>
      <c r="G20" s="10">
        <v>79.9</v>
      </c>
      <c r="H20" s="10">
        <v>1379.76</v>
      </c>
      <c r="I20" s="25"/>
      <c r="J20" s="30">
        <f>SUM(D20:I20)</f>
        <v>11951.71</v>
      </c>
    </row>
    <row r="21" spans="1:10" ht="12.75">
      <c r="A21" s="1" t="s">
        <v>149</v>
      </c>
      <c r="B21" s="6" t="s">
        <v>150</v>
      </c>
      <c r="C21" s="18">
        <v>2000</v>
      </c>
      <c r="D21" s="10">
        <v>151323.32</v>
      </c>
      <c r="E21" s="10">
        <v>769.71</v>
      </c>
      <c r="F21" s="10"/>
      <c r="G21" s="10">
        <v>3173.62</v>
      </c>
      <c r="H21" s="10">
        <v>5908.87</v>
      </c>
      <c r="I21" s="10">
        <v>13338</v>
      </c>
      <c r="J21" s="30">
        <f>SUM(D21:I21)</f>
        <v>174513.52</v>
      </c>
    </row>
    <row r="22" spans="1:10" ht="12.75">
      <c r="A22" s="1" t="s">
        <v>163</v>
      </c>
      <c r="B22" s="6" t="s">
        <v>164</v>
      </c>
      <c r="C22" s="18">
        <v>2000</v>
      </c>
      <c r="D22" s="10">
        <v>67137.36</v>
      </c>
      <c r="E22" s="10">
        <v>1435.66</v>
      </c>
      <c r="F22" s="10">
        <v>66</v>
      </c>
      <c r="G22" s="10">
        <v>3129.37</v>
      </c>
      <c r="H22" s="10">
        <v>13027.24</v>
      </c>
      <c r="I22" s="10">
        <v>15915.75</v>
      </c>
      <c r="J22" s="10">
        <f t="shared" si="0"/>
        <v>100711.38</v>
      </c>
    </row>
    <row r="23" spans="1:10" ht="12.75">
      <c r="A23" s="1" t="s">
        <v>165</v>
      </c>
      <c r="B23" s="6" t="s">
        <v>166</v>
      </c>
      <c r="C23" s="18">
        <v>2000</v>
      </c>
      <c r="D23" s="10">
        <v>5188.36</v>
      </c>
      <c r="E23" s="28"/>
      <c r="F23" s="10"/>
      <c r="G23" s="10"/>
      <c r="H23" s="10"/>
      <c r="I23" s="10"/>
      <c r="J23" s="10">
        <f t="shared" si="0"/>
        <v>5188.36</v>
      </c>
    </row>
    <row r="24" spans="1:10" ht="12.75">
      <c r="A24" s="11" t="s">
        <v>25</v>
      </c>
      <c r="B24" s="12"/>
      <c r="C24" s="16"/>
      <c r="D24" s="13">
        <f aca="true" t="shared" si="1" ref="D24:J24">SUM(D20:D23)</f>
        <v>234141.08999999997</v>
      </c>
      <c r="E24" s="29">
        <f t="shared" si="1"/>
        <v>2205.37</v>
      </c>
      <c r="F24" s="13">
        <f t="shared" si="1"/>
        <v>66</v>
      </c>
      <c r="G24" s="13">
        <f t="shared" si="1"/>
        <v>6382.889999999999</v>
      </c>
      <c r="H24" s="13">
        <f t="shared" si="1"/>
        <v>20315.87</v>
      </c>
      <c r="I24" s="31">
        <f t="shared" si="1"/>
        <v>29253.75</v>
      </c>
      <c r="J24" s="13">
        <f t="shared" si="1"/>
        <v>292364.97</v>
      </c>
    </row>
    <row r="25" spans="1:10" ht="12.75">
      <c r="A25" s="1"/>
      <c r="B25" s="6"/>
      <c r="C25" s="18"/>
      <c r="D25" s="10"/>
      <c r="E25" s="28"/>
      <c r="F25" s="10"/>
      <c r="G25" s="10"/>
      <c r="H25" s="10"/>
      <c r="I25" s="10"/>
      <c r="J25" s="10"/>
    </row>
    <row r="26" spans="1:10" ht="12.75">
      <c r="A26" s="1" t="s">
        <v>151</v>
      </c>
      <c r="B26" s="6" t="s">
        <v>152</v>
      </c>
      <c r="C26" s="18">
        <v>2000</v>
      </c>
      <c r="D26" s="10">
        <v>62767.2</v>
      </c>
      <c r="E26" s="10">
        <v>620.15</v>
      </c>
      <c r="F26" s="10"/>
      <c r="G26" s="10">
        <v>270.37</v>
      </c>
      <c r="H26" s="10">
        <v>2058.33</v>
      </c>
      <c r="I26" s="10"/>
      <c r="J26" s="30">
        <f t="shared" si="0"/>
        <v>65716.05</v>
      </c>
    </row>
    <row r="27" spans="1:10" ht="12.75">
      <c r="A27" s="1" t="s">
        <v>167</v>
      </c>
      <c r="B27" s="6" t="s">
        <v>168</v>
      </c>
      <c r="C27" s="18">
        <v>2000</v>
      </c>
      <c r="D27" s="10">
        <v>67403.04</v>
      </c>
      <c r="E27" s="10">
        <v>2234.34</v>
      </c>
      <c r="F27" s="10">
        <v>70</v>
      </c>
      <c r="G27" s="10">
        <v>21370.86</v>
      </c>
      <c r="H27" s="10">
        <v>5187.2</v>
      </c>
      <c r="I27" s="10">
        <v>10477</v>
      </c>
      <c r="J27" s="10">
        <f t="shared" si="0"/>
        <v>106742.43999999999</v>
      </c>
    </row>
    <row r="28" spans="1:10" ht="12.75">
      <c r="A28" s="11" t="s">
        <v>25</v>
      </c>
      <c r="B28" s="12"/>
      <c r="C28" s="16"/>
      <c r="D28" s="13">
        <f aca="true" t="shared" si="2" ref="D28:J28">SUM(D26:D27)</f>
        <v>130170.23999999999</v>
      </c>
      <c r="E28" s="13">
        <f t="shared" si="2"/>
        <v>2854.4900000000002</v>
      </c>
      <c r="F28" s="13">
        <f t="shared" si="2"/>
        <v>70</v>
      </c>
      <c r="G28" s="13">
        <f t="shared" si="2"/>
        <v>21641.23</v>
      </c>
      <c r="H28" s="13">
        <f t="shared" si="2"/>
        <v>7245.53</v>
      </c>
      <c r="I28" s="13">
        <f t="shared" si="2"/>
        <v>10477</v>
      </c>
      <c r="J28" s="13">
        <f t="shared" si="2"/>
        <v>172458.49</v>
      </c>
    </row>
    <row r="29" spans="1:10" ht="12.75">
      <c r="A29" s="1"/>
      <c r="B29" s="6"/>
      <c r="C29" s="18"/>
      <c r="D29" s="10"/>
      <c r="E29" s="10"/>
      <c r="F29" s="10"/>
      <c r="G29" s="10"/>
      <c r="H29" s="10"/>
      <c r="I29" s="10"/>
      <c r="J29" s="10"/>
    </row>
    <row r="30" spans="1:10" ht="12.75">
      <c r="A30" s="1" t="s">
        <v>178</v>
      </c>
      <c r="B30" s="6" t="s">
        <v>179</v>
      </c>
      <c r="C30" s="18">
        <v>2000</v>
      </c>
      <c r="D30" s="10">
        <v>5918.82</v>
      </c>
      <c r="E30" s="28"/>
      <c r="F30" s="10"/>
      <c r="G30" s="10"/>
      <c r="H30" s="10">
        <v>297.15</v>
      </c>
      <c r="I30" s="10"/>
      <c r="J30" s="10">
        <f>SUM(D30:I30)</f>
        <v>6215.969999999999</v>
      </c>
    </row>
    <row r="31" spans="1:10" ht="12.75">
      <c r="A31" s="1" t="s">
        <v>153</v>
      </c>
      <c r="B31" s="6" t="s">
        <v>154</v>
      </c>
      <c r="C31" s="18">
        <v>2000</v>
      </c>
      <c r="D31" s="10">
        <v>372718.87</v>
      </c>
      <c r="E31" s="10">
        <v>3155.87</v>
      </c>
      <c r="F31" s="10"/>
      <c r="G31" s="10">
        <v>15172.28</v>
      </c>
      <c r="H31" s="10">
        <v>28357.83</v>
      </c>
      <c r="I31" s="10">
        <v>51072.96</v>
      </c>
      <c r="J31" s="30">
        <f>SUM(D31:I31)</f>
        <v>470477.81000000006</v>
      </c>
    </row>
    <row r="32" spans="1:10" ht="12.75">
      <c r="A32" s="1" t="s">
        <v>169</v>
      </c>
      <c r="B32" s="6" t="s">
        <v>170</v>
      </c>
      <c r="C32" s="18">
        <v>2000</v>
      </c>
      <c r="D32" s="10">
        <v>213105.75</v>
      </c>
      <c r="E32" s="10">
        <v>2169.09</v>
      </c>
      <c r="F32" s="10">
        <v>840.75</v>
      </c>
      <c r="G32" s="10">
        <v>8640.29</v>
      </c>
      <c r="H32" s="10">
        <v>17080.62</v>
      </c>
      <c r="I32" s="10">
        <v>47.61</v>
      </c>
      <c r="J32" s="10">
        <f>SUM(D32:I32)</f>
        <v>241884.11</v>
      </c>
    </row>
    <row r="33" spans="1:10" ht="12.75">
      <c r="A33" s="1" t="s">
        <v>145</v>
      </c>
      <c r="B33" s="6" t="s">
        <v>146</v>
      </c>
      <c r="C33" s="18">
        <v>2000</v>
      </c>
      <c r="D33" s="10">
        <v>20461.17</v>
      </c>
      <c r="E33" s="25">
        <v>821.76</v>
      </c>
      <c r="F33" s="10"/>
      <c r="G33" s="10">
        <v>631.63</v>
      </c>
      <c r="H33" s="10">
        <v>8088.96</v>
      </c>
      <c r="I33" s="25"/>
      <c r="J33" s="30">
        <f>SUM(D33:I33)</f>
        <v>30003.519999999997</v>
      </c>
    </row>
    <row r="34" spans="1:10" ht="12.75">
      <c r="A34" s="1" t="s">
        <v>155</v>
      </c>
      <c r="B34" s="6" t="s">
        <v>156</v>
      </c>
      <c r="C34" s="18">
        <v>2000</v>
      </c>
      <c r="D34" s="10">
        <v>10223.4</v>
      </c>
      <c r="E34" s="10">
        <v>263.4</v>
      </c>
      <c r="F34" s="10"/>
      <c r="G34" s="10"/>
      <c r="H34" s="10"/>
      <c r="I34" s="10"/>
      <c r="J34" s="10">
        <f>SUM(D34:I34)</f>
        <v>10486.8</v>
      </c>
    </row>
    <row r="35" spans="1:10" ht="12.75">
      <c r="A35" s="11" t="s">
        <v>25</v>
      </c>
      <c r="B35" s="12"/>
      <c r="C35" s="16"/>
      <c r="D35" s="13">
        <f aca="true" t="shared" si="3" ref="D35:J35">SUM(D30:D34)</f>
        <v>622428.01</v>
      </c>
      <c r="E35" s="13">
        <f t="shared" si="3"/>
        <v>6410.12</v>
      </c>
      <c r="F35" s="13">
        <f t="shared" si="3"/>
        <v>840.75</v>
      </c>
      <c r="G35" s="13">
        <f t="shared" si="3"/>
        <v>24444.2</v>
      </c>
      <c r="H35" s="13">
        <f t="shared" si="3"/>
        <v>53824.560000000005</v>
      </c>
      <c r="I35" s="13">
        <f t="shared" si="3"/>
        <v>51120.57</v>
      </c>
      <c r="J35" s="13">
        <f t="shared" si="3"/>
        <v>759068.2100000001</v>
      </c>
    </row>
    <row r="36" spans="1:10" ht="12.75">
      <c r="A36" s="1"/>
      <c r="B36" s="6"/>
      <c r="C36" s="18"/>
      <c r="D36" s="10"/>
      <c r="E36" s="10"/>
      <c r="F36" s="10"/>
      <c r="G36" s="10"/>
      <c r="H36" s="10"/>
      <c r="I36" s="10"/>
      <c r="J36" s="10"/>
    </row>
    <row r="37" spans="1:10" ht="17.25">
      <c r="A37" s="1"/>
      <c r="B37" s="34" t="s">
        <v>227</v>
      </c>
      <c r="C37" s="18"/>
      <c r="E37" s="24"/>
      <c r="F37" s="3"/>
      <c r="G37" s="3"/>
      <c r="H37" s="3"/>
      <c r="I37" s="25"/>
      <c r="J37" s="32" t="s">
        <v>101</v>
      </c>
    </row>
    <row r="38" spans="1:10" ht="12.75">
      <c r="A38" s="1"/>
      <c r="B38" s="6"/>
      <c r="C38" s="18"/>
      <c r="D38" s="1"/>
      <c r="E38" s="26"/>
      <c r="F38" s="1"/>
      <c r="G38" s="1"/>
      <c r="H38" s="1"/>
      <c r="I38" s="26"/>
      <c r="J38" s="1"/>
    </row>
    <row r="39" spans="1:10" ht="13.5">
      <c r="A39" s="21" t="s">
        <v>56</v>
      </c>
      <c r="B39" s="8" t="s">
        <v>230</v>
      </c>
      <c r="C39" s="19" t="s">
        <v>1</v>
      </c>
      <c r="D39" s="22" t="s">
        <v>2</v>
      </c>
      <c r="E39" s="27" t="s">
        <v>140</v>
      </c>
      <c r="F39" s="9" t="s">
        <v>4</v>
      </c>
      <c r="G39" s="22" t="s">
        <v>5</v>
      </c>
      <c r="H39" s="9" t="s">
        <v>59</v>
      </c>
      <c r="I39" s="27" t="s">
        <v>7</v>
      </c>
      <c r="J39" s="8" t="s">
        <v>8</v>
      </c>
    </row>
    <row r="40" spans="1:10" ht="12.75">
      <c r="A40" s="1" t="s">
        <v>180</v>
      </c>
      <c r="B40" s="6" t="s">
        <v>181</v>
      </c>
      <c r="C40" s="18">
        <v>2000</v>
      </c>
      <c r="D40" s="10">
        <v>7015.67</v>
      </c>
      <c r="E40" s="28"/>
      <c r="F40" s="10"/>
      <c r="G40" s="10"/>
      <c r="H40" s="10">
        <v>1356</v>
      </c>
      <c r="I40" s="10"/>
      <c r="J40" s="10">
        <f>SUM(D40:I40)</f>
        <v>8371.67</v>
      </c>
    </row>
    <row r="41" spans="1:10" ht="12.75">
      <c r="A41" s="11" t="s">
        <v>25</v>
      </c>
      <c r="B41" s="12"/>
      <c r="C41" s="16"/>
      <c r="D41" s="13">
        <f>SUM(D40)</f>
        <v>7015.67</v>
      </c>
      <c r="E41" s="29"/>
      <c r="F41" s="13"/>
      <c r="G41" s="13"/>
      <c r="H41" s="13">
        <f>SUM(H40)</f>
        <v>1356</v>
      </c>
      <c r="I41" s="13"/>
      <c r="J41" s="13">
        <f>SUM(J40)</f>
        <v>8371.67</v>
      </c>
    </row>
    <row r="42" spans="1:10" ht="12.75">
      <c r="A42" s="1"/>
      <c r="B42" s="6"/>
      <c r="C42" s="18"/>
      <c r="D42" s="10"/>
      <c r="E42" s="28"/>
      <c r="F42" s="10"/>
      <c r="G42" s="10"/>
      <c r="H42" s="10"/>
      <c r="I42" s="10"/>
      <c r="J42" s="10"/>
    </row>
    <row r="43" spans="1:10" ht="12.75">
      <c r="A43" s="1" t="s">
        <v>171</v>
      </c>
      <c r="B43" s="6" t="s">
        <v>172</v>
      </c>
      <c r="C43" s="18">
        <v>2000</v>
      </c>
      <c r="D43" s="10">
        <v>45953.81</v>
      </c>
      <c r="E43" s="10">
        <v>192.05</v>
      </c>
      <c r="F43" s="10"/>
      <c r="G43" s="10">
        <v>798.22</v>
      </c>
      <c r="H43" s="10">
        <v>6352.72</v>
      </c>
      <c r="I43" s="10">
        <v>240</v>
      </c>
      <c r="J43" s="10">
        <f>SUM(D43:I43)</f>
        <v>53536.8</v>
      </c>
    </row>
    <row r="44" spans="1:10" ht="12.75">
      <c r="A44" s="11" t="s">
        <v>25</v>
      </c>
      <c r="B44" s="12"/>
      <c r="C44" s="16"/>
      <c r="D44" s="13">
        <f>SUM(D43)</f>
        <v>45953.81</v>
      </c>
      <c r="E44" s="13">
        <f>SUM(E43)</f>
        <v>192.05</v>
      </c>
      <c r="F44" s="13"/>
      <c r="G44" s="13">
        <f>SUM(G43)</f>
        <v>798.22</v>
      </c>
      <c r="H44" s="13">
        <f>SUM(H43)</f>
        <v>6352.72</v>
      </c>
      <c r="I44" s="13">
        <f>SUM(I43)</f>
        <v>240</v>
      </c>
      <c r="J44" s="13">
        <f>SUM(J43)</f>
        <v>53536.8</v>
      </c>
    </row>
    <row r="45" spans="1:10" ht="12.75">
      <c r="A45" s="1"/>
      <c r="B45" s="6"/>
      <c r="C45" s="18"/>
      <c r="D45" s="10"/>
      <c r="E45" s="10"/>
      <c r="F45" s="10"/>
      <c r="G45" s="10"/>
      <c r="H45" s="10"/>
      <c r="I45" s="10"/>
      <c r="J45" s="10"/>
    </row>
    <row r="46" spans="1:10" ht="12.75">
      <c r="A46" s="1" t="s">
        <v>141</v>
      </c>
      <c r="B46" s="6" t="s">
        <v>142</v>
      </c>
      <c r="C46" s="18">
        <v>2000</v>
      </c>
      <c r="D46" s="10">
        <v>319.78</v>
      </c>
      <c r="E46" s="26"/>
      <c r="F46" s="10"/>
      <c r="G46" s="10"/>
      <c r="H46" s="10"/>
      <c r="I46" s="25"/>
      <c r="J46" s="30">
        <f>SUM(D46:I46)</f>
        <v>319.78</v>
      </c>
    </row>
    <row r="47" spans="1:10" ht="12.75">
      <c r="A47" s="11" t="s">
        <v>25</v>
      </c>
      <c r="B47" s="12"/>
      <c r="C47" s="16"/>
      <c r="D47" s="13">
        <f>SUM(D46)</f>
        <v>319.78</v>
      </c>
      <c r="E47" s="33"/>
      <c r="F47" s="13"/>
      <c r="G47" s="13"/>
      <c r="H47" s="13"/>
      <c r="I47" s="31"/>
      <c r="J47" s="15">
        <f>SUM(J46)</f>
        <v>319.78</v>
      </c>
    </row>
    <row r="48" spans="1:10" ht="12.75">
      <c r="A48" s="1"/>
      <c r="B48" s="6"/>
      <c r="C48" s="18"/>
      <c r="D48" s="10"/>
      <c r="E48" s="26"/>
      <c r="F48" s="10"/>
      <c r="G48" s="10"/>
      <c r="H48" s="10"/>
      <c r="I48" s="25"/>
      <c r="J48" s="30"/>
    </row>
    <row r="49" spans="1:10" ht="12.75">
      <c r="A49" s="1" t="s">
        <v>173</v>
      </c>
      <c r="B49" s="6" t="s">
        <v>174</v>
      </c>
      <c r="C49" s="18">
        <v>2000</v>
      </c>
      <c r="D49" s="10">
        <v>35987.72</v>
      </c>
      <c r="E49" s="10">
        <v>707</v>
      </c>
      <c r="F49" s="10"/>
      <c r="G49" s="10">
        <v>6317.2</v>
      </c>
      <c r="H49" s="10">
        <v>5169.05</v>
      </c>
      <c r="I49" s="10">
        <v>46.56</v>
      </c>
      <c r="J49" s="10">
        <f>SUM(D49:I49)</f>
        <v>48227.53</v>
      </c>
    </row>
    <row r="50" spans="1:10" ht="12.75">
      <c r="A50" s="11" t="s">
        <v>25</v>
      </c>
      <c r="B50" s="12"/>
      <c r="C50" s="16"/>
      <c r="D50" s="13">
        <f>SUM(D49)</f>
        <v>35987.72</v>
      </c>
      <c r="E50" s="13">
        <f>SUM(E49)</f>
        <v>707</v>
      </c>
      <c r="F50" s="13"/>
      <c r="G50" s="13">
        <f>SUM(G49)</f>
        <v>6317.2</v>
      </c>
      <c r="H50" s="13">
        <f>SUM(H49)</f>
        <v>5169.05</v>
      </c>
      <c r="I50" s="13">
        <f>SUM(I49)</f>
        <v>46.56</v>
      </c>
      <c r="J50" s="13">
        <f>SUM(J49)</f>
        <v>48227.53</v>
      </c>
    </row>
    <row r="51" spans="1:10" ht="17.25">
      <c r="A51" s="1"/>
      <c r="B51" s="6"/>
      <c r="C51" s="18"/>
      <c r="D51" s="3"/>
      <c r="E51" s="24"/>
      <c r="F51" s="3"/>
      <c r="G51" s="3"/>
      <c r="H51" s="3"/>
      <c r="I51" s="25"/>
      <c r="J51" s="10"/>
    </row>
    <row r="52" spans="1:10" ht="12.75">
      <c r="A52" s="1" t="s">
        <v>182</v>
      </c>
      <c r="B52" s="6" t="s">
        <v>183</v>
      </c>
      <c r="C52" s="18">
        <v>2001</v>
      </c>
      <c r="D52" s="10">
        <v>72396.25</v>
      </c>
      <c r="E52" s="25">
        <v>1185</v>
      </c>
      <c r="F52" s="10"/>
      <c r="G52" s="10">
        <v>486.74</v>
      </c>
      <c r="H52" s="10">
        <v>6167.5</v>
      </c>
      <c r="I52" s="26"/>
      <c r="J52" s="30">
        <f>SUM(D52:I52)</f>
        <v>80235.49</v>
      </c>
    </row>
    <row r="53" spans="1:10" ht="12.75">
      <c r="A53" s="1" t="s">
        <v>188</v>
      </c>
      <c r="B53" s="6" t="s">
        <v>189</v>
      </c>
      <c r="C53" s="18">
        <v>2001</v>
      </c>
      <c r="D53" s="10">
        <v>78377.2</v>
      </c>
      <c r="E53" s="10">
        <v>992.25</v>
      </c>
      <c r="F53" s="10"/>
      <c r="G53" s="10">
        <v>1178.16</v>
      </c>
      <c r="H53" s="10">
        <v>6319.72</v>
      </c>
      <c r="I53" s="10"/>
      <c r="J53" s="30">
        <f>SUM(D53:I53)</f>
        <v>86867.33</v>
      </c>
    </row>
    <row r="54" spans="1:10" ht="12.75">
      <c r="A54" s="1" t="s">
        <v>203</v>
      </c>
      <c r="B54" s="6" t="s">
        <v>204</v>
      </c>
      <c r="C54" s="18">
        <v>2001</v>
      </c>
      <c r="D54" s="10">
        <v>9245.5</v>
      </c>
      <c r="E54" s="28"/>
      <c r="F54" s="10"/>
      <c r="G54" s="10">
        <v>455</v>
      </c>
      <c r="H54" s="10"/>
      <c r="I54" s="10"/>
      <c r="J54" s="10">
        <f>SUM(D54:I54)</f>
        <v>9700.5</v>
      </c>
    </row>
    <row r="55" spans="1:10" ht="12.75">
      <c r="A55" s="11" t="s">
        <v>25</v>
      </c>
      <c r="B55" s="12"/>
      <c r="C55" s="16"/>
      <c r="D55" s="13">
        <f>SUM(D52:D54)</f>
        <v>160018.95</v>
      </c>
      <c r="E55" s="13">
        <f aca="true" t="shared" si="4" ref="E55:J55">SUM(E52:E54)</f>
        <v>2177.25</v>
      </c>
      <c r="F55" s="13"/>
      <c r="G55" s="13">
        <f t="shared" si="4"/>
        <v>2119.9</v>
      </c>
      <c r="H55" s="13">
        <f t="shared" si="4"/>
        <v>12487.220000000001</v>
      </c>
      <c r="I55" s="13"/>
      <c r="J55" s="13">
        <f t="shared" si="4"/>
        <v>176803.32</v>
      </c>
    </row>
    <row r="56" spans="1:10" ht="12.75">
      <c r="A56" s="1"/>
      <c r="B56" s="6"/>
      <c r="C56" s="18"/>
      <c r="D56" s="10"/>
      <c r="E56" s="28"/>
      <c r="F56" s="10"/>
      <c r="G56" s="10"/>
      <c r="H56" s="10"/>
      <c r="I56" s="10"/>
      <c r="J56" s="10"/>
    </row>
    <row r="57" spans="1:10" ht="12.75">
      <c r="A57" s="1" t="s">
        <v>190</v>
      </c>
      <c r="B57" s="6" t="s">
        <v>191</v>
      </c>
      <c r="C57" s="18">
        <v>2001</v>
      </c>
      <c r="D57" s="10">
        <v>11110.15</v>
      </c>
      <c r="E57" s="10">
        <v>339.08</v>
      </c>
      <c r="F57" s="10"/>
      <c r="G57" s="10">
        <v>181.79</v>
      </c>
      <c r="H57" s="10">
        <v>1086.52</v>
      </c>
      <c r="I57" s="10"/>
      <c r="J57" s="30">
        <f>SUM(D57:I57)</f>
        <v>12717.54</v>
      </c>
    </row>
    <row r="58" spans="1:10" ht="12.75">
      <c r="A58" s="11" t="s">
        <v>25</v>
      </c>
      <c r="B58" s="12"/>
      <c r="C58" s="16"/>
      <c r="D58" s="13">
        <f>SUM(D57)</f>
        <v>11110.15</v>
      </c>
      <c r="E58" s="13">
        <f aca="true" t="shared" si="5" ref="E58:J58">SUM(E57)</f>
        <v>339.08</v>
      </c>
      <c r="F58" s="13"/>
      <c r="G58" s="13">
        <f t="shared" si="5"/>
        <v>181.79</v>
      </c>
      <c r="H58" s="13">
        <f t="shared" si="5"/>
        <v>1086.52</v>
      </c>
      <c r="I58" s="13"/>
      <c r="J58" s="13">
        <f t="shared" si="5"/>
        <v>12717.54</v>
      </c>
    </row>
    <row r="59" spans="1:10" ht="17.25">
      <c r="A59" s="1"/>
      <c r="B59" s="6"/>
      <c r="C59" s="18"/>
      <c r="D59" s="3"/>
      <c r="E59" s="24"/>
      <c r="F59" s="3"/>
      <c r="G59" s="3"/>
      <c r="H59" s="3"/>
      <c r="I59" s="25"/>
      <c r="J59" s="32"/>
    </row>
    <row r="60" spans="1:10" ht="12.75">
      <c r="A60" s="1" t="s">
        <v>184</v>
      </c>
      <c r="B60" s="6" t="s">
        <v>185</v>
      </c>
      <c r="C60" s="18">
        <v>2001</v>
      </c>
      <c r="D60" s="10">
        <v>4167.99</v>
      </c>
      <c r="E60" s="26"/>
      <c r="F60" s="10"/>
      <c r="G60" s="10">
        <v>315.5</v>
      </c>
      <c r="H60" s="10"/>
      <c r="I60" s="25"/>
      <c r="J60" s="30">
        <f>SUM(D60:I60)</f>
        <v>4483.49</v>
      </c>
    </row>
    <row r="61" spans="1:10" ht="12.75">
      <c r="A61" s="1" t="s">
        <v>192</v>
      </c>
      <c r="B61" s="6" t="s">
        <v>193</v>
      </c>
      <c r="C61" s="18">
        <v>2001</v>
      </c>
      <c r="D61" s="10">
        <v>51213.8</v>
      </c>
      <c r="E61" s="10">
        <v>459.55</v>
      </c>
      <c r="F61" s="10"/>
      <c r="G61" s="10">
        <v>618.88</v>
      </c>
      <c r="H61" s="10">
        <v>1590.49</v>
      </c>
      <c r="I61" s="10"/>
      <c r="J61" s="30">
        <f>SUM(D61:I61)</f>
        <v>53882.72</v>
      </c>
    </row>
    <row r="62" spans="1:10" ht="12.75">
      <c r="A62" s="11" t="s">
        <v>25</v>
      </c>
      <c r="B62" s="12"/>
      <c r="C62" s="16"/>
      <c r="D62" s="13">
        <f>SUM(D60:D61)</f>
        <v>55381.79</v>
      </c>
      <c r="E62" s="13">
        <f aca="true" t="shared" si="6" ref="E62:J62">SUM(E60:E61)</f>
        <v>459.55</v>
      </c>
      <c r="F62" s="13"/>
      <c r="G62" s="13">
        <f t="shared" si="6"/>
        <v>934.38</v>
      </c>
      <c r="H62" s="13">
        <f t="shared" si="6"/>
        <v>1590.49</v>
      </c>
      <c r="I62" s="13"/>
      <c r="J62" s="13">
        <f t="shared" si="6"/>
        <v>58366.21</v>
      </c>
    </row>
    <row r="63" spans="1:10" ht="12.75">
      <c r="A63" s="1"/>
      <c r="B63" s="6"/>
      <c r="C63" s="18"/>
      <c r="D63" s="10"/>
      <c r="E63" s="28"/>
      <c r="F63" s="10"/>
      <c r="G63" s="10"/>
      <c r="H63" s="10"/>
      <c r="I63" s="10"/>
      <c r="J63" s="10"/>
    </row>
    <row r="64" spans="1:10" ht="12.75">
      <c r="A64" s="1" t="s">
        <v>196</v>
      </c>
      <c r="B64" s="6" t="s">
        <v>197</v>
      </c>
      <c r="C64" s="18">
        <v>2001</v>
      </c>
      <c r="D64" s="10">
        <v>11293.09</v>
      </c>
      <c r="E64" s="28"/>
      <c r="F64" s="10"/>
      <c r="G64" s="10">
        <v>289.54</v>
      </c>
      <c r="H64" s="10">
        <v>393.44</v>
      </c>
      <c r="I64" s="10"/>
      <c r="J64" s="30">
        <f>SUM(D64:I64)</f>
        <v>11976.070000000002</v>
      </c>
    </row>
    <row r="65" spans="1:10" ht="12.75">
      <c r="A65" s="11" t="s">
        <v>25</v>
      </c>
      <c r="B65" s="12"/>
      <c r="C65" s="16"/>
      <c r="D65" s="13">
        <f>SUM(D64)</f>
        <v>11293.09</v>
      </c>
      <c r="E65" s="13"/>
      <c r="F65" s="13"/>
      <c r="G65" s="13">
        <f>SUM(G64)</f>
        <v>289.54</v>
      </c>
      <c r="H65" s="13">
        <f>SUM(H64)</f>
        <v>393.44</v>
      </c>
      <c r="I65" s="13"/>
      <c r="J65" s="13">
        <f>SUM(J64)</f>
        <v>11976.070000000002</v>
      </c>
    </row>
    <row r="66" spans="1:10" ht="12.75">
      <c r="A66" s="1"/>
      <c r="B66" s="6"/>
      <c r="C66" s="18"/>
      <c r="D66" s="10"/>
      <c r="E66" s="28"/>
      <c r="F66" s="10"/>
      <c r="G66" s="10"/>
      <c r="H66" s="10"/>
      <c r="I66" s="10"/>
      <c r="J66" s="30"/>
    </row>
    <row r="67" spans="1:10" ht="12.75">
      <c r="A67" s="1" t="s">
        <v>198</v>
      </c>
      <c r="B67" s="6" t="s">
        <v>199</v>
      </c>
      <c r="C67" s="18">
        <v>2001</v>
      </c>
      <c r="D67" s="10">
        <v>144556.78</v>
      </c>
      <c r="E67" s="10">
        <v>263</v>
      </c>
      <c r="F67" s="10">
        <v>40</v>
      </c>
      <c r="G67" s="10">
        <v>1613.27</v>
      </c>
      <c r="H67" s="10">
        <v>2891.08</v>
      </c>
      <c r="I67" s="10">
        <v>29156.55</v>
      </c>
      <c r="J67" s="30">
        <f>SUM(D67:I67)</f>
        <v>178520.67999999996</v>
      </c>
    </row>
    <row r="68" spans="1:10" ht="12.75">
      <c r="A68" s="1" t="s">
        <v>186</v>
      </c>
      <c r="B68" s="6" t="s">
        <v>187</v>
      </c>
      <c r="C68" s="18">
        <v>2001</v>
      </c>
      <c r="D68" s="10">
        <v>11823.59</v>
      </c>
      <c r="E68" s="25">
        <v>844.17</v>
      </c>
      <c r="F68" s="10"/>
      <c r="G68" s="10">
        <v>443.85</v>
      </c>
      <c r="H68" s="10">
        <v>1073.32</v>
      </c>
      <c r="I68" s="25"/>
      <c r="J68" s="30">
        <f>SUM(D68:I68)</f>
        <v>14184.93</v>
      </c>
    </row>
    <row r="69" spans="1:10" ht="13.5">
      <c r="A69" s="21" t="s">
        <v>25</v>
      </c>
      <c r="B69" s="8"/>
      <c r="C69" s="19"/>
      <c r="D69" s="22">
        <f aca="true" t="shared" si="7" ref="D69:J69">SUM(D67:D68)</f>
        <v>156380.37</v>
      </c>
      <c r="E69" s="27">
        <f t="shared" si="7"/>
        <v>1107.17</v>
      </c>
      <c r="F69" s="27">
        <f t="shared" si="7"/>
        <v>40</v>
      </c>
      <c r="G69" s="27">
        <f t="shared" si="7"/>
        <v>2057.12</v>
      </c>
      <c r="H69" s="27">
        <f t="shared" si="7"/>
        <v>3964.3999999999996</v>
      </c>
      <c r="I69" s="27">
        <f t="shared" si="7"/>
        <v>29156.55</v>
      </c>
      <c r="J69" s="27">
        <f t="shared" si="7"/>
        <v>192705.60999999996</v>
      </c>
    </row>
    <row r="70" spans="1:10" ht="12.75">
      <c r="A70" s="1"/>
      <c r="B70" s="6"/>
      <c r="C70" s="18"/>
      <c r="D70" s="10"/>
      <c r="E70" s="28"/>
      <c r="F70" s="10"/>
      <c r="G70" s="10"/>
      <c r="H70" s="10"/>
      <c r="I70" s="10"/>
      <c r="J70" s="30"/>
    </row>
    <row r="71" spans="1:10" ht="12.75">
      <c r="A71" s="1"/>
      <c r="B71" s="6"/>
      <c r="C71" s="18"/>
      <c r="D71" s="10"/>
      <c r="E71" s="28"/>
      <c r="F71" s="10"/>
      <c r="G71" s="10"/>
      <c r="H71" s="10"/>
      <c r="I71" s="10"/>
      <c r="J71" s="30"/>
    </row>
    <row r="72" spans="1:10" ht="12.75">
      <c r="A72" s="1"/>
      <c r="B72" s="6"/>
      <c r="C72" s="18"/>
      <c r="D72" s="10"/>
      <c r="E72" s="28"/>
      <c r="F72" s="10"/>
      <c r="G72" s="10"/>
      <c r="H72" s="10"/>
      <c r="I72" s="10"/>
      <c r="J72" s="30"/>
    </row>
    <row r="73" spans="1:10" ht="17.25">
      <c r="A73" s="1"/>
      <c r="B73" s="34" t="s">
        <v>227</v>
      </c>
      <c r="C73" s="18"/>
      <c r="D73" s="3"/>
      <c r="E73" s="24"/>
      <c r="F73" s="3"/>
      <c r="G73" s="3"/>
      <c r="H73" s="3"/>
      <c r="I73" s="25"/>
      <c r="J73" s="32" t="s">
        <v>220</v>
      </c>
    </row>
    <row r="74" spans="1:10" ht="12.75">
      <c r="A74" s="1"/>
      <c r="B74" s="6"/>
      <c r="C74" s="18"/>
      <c r="D74" s="1"/>
      <c r="E74" s="26"/>
      <c r="F74" s="1"/>
      <c r="G74" s="1"/>
      <c r="H74" s="1"/>
      <c r="I74" s="26"/>
      <c r="J74" s="1"/>
    </row>
    <row r="75" spans="1:10" ht="13.5">
      <c r="A75" s="21" t="s">
        <v>56</v>
      </c>
      <c r="B75" s="8" t="s">
        <v>230</v>
      </c>
      <c r="C75" s="19" t="s">
        <v>1</v>
      </c>
      <c r="D75" s="22" t="s">
        <v>2</v>
      </c>
      <c r="E75" s="27" t="s">
        <v>140</v>
      </c>
      <c r="F75" s="9" t="s">
        <v>4</v>
      </c>
      <c r="G75" s="22" t="s">
        <v>5</v>
      </c>
      <c r="H75" s="9" t="s">
        <v>59</v>
      </c>
      <c r="I75" s="27" t="s">
        <v>7</v>
      </c>
      <c r="J75" s="8" t="s">
        <v>8</v>
      </c>
    </row>
    <row r="76" spans="1:10" ht="12.75">
      <c r="A76" s="1" t="s">
        <v>222</v>
      </c>
      <c r="B76" s="6" t="s">
        <v>200</v>
      </c>
      <c r="C76" s="18">
        <v>2001</v>
      </c>
      <c r="D76" s="10">
        <v>70723.35</v>
      </c>
      <c r="E76" s="10">
        <v>365.08</v>
      </c>
      <c r="F76" s="10"/>
      <c r="G76" s="10">
        <v>652.83</v>
      </c>
      <c r="H76" s="10">
        <v>2946.22</v>
      </c>
      <c r="I76" s="10">
        <v>3500</v>
      </c>
      <c r="J76" s="30">
        <f>SUM(D76:I76)</f>
        <v>78187.48000000001</v>
      </c>
    </row>
    <row r="77" spans="1:10" ht="12.75">
      <c r="A77" s="1" t="s">
        <v>223</v>
      </c>
      <c r="B77" s="6" t="s">
        <v>207</v>
      </c>
      <c r="C77" s="18">
        <v>2001</v>
      </c>
      <c r="D77" s="10">
        <v>5137.09</v>
      </c>
      <c r="E77" s="28"/>
      <c r="F77" s="10"/>
      <c r="G77" s="10"/>
      <c r="H77" s="10">
        <v>256.72</v>
      </c>
      <c r="I77" s="10"/>
      <c r="J77" s="10">
        <f>SUM(D77:I77)</f>
        <v>5393.81</v>
      </c>
    </row>
    <row r="78" spans="1:10" ht="12.75">
      <c r="A78" s="11" t="s">
        <v>25</v>
      </c>
      <c r="B78" s="12"/>
      <c r="C78" s="16"/>
      <c r="D78" s="13">
        <f>SUM(D76:D77)</f>
        <v>75860.44</v>
      </c>
      <c r="E78" s="29">
        <f>SUM(E76:E77)</f>
        <v>365.08</v>
      </c>
      <c r="F78" s="13"/>
      <c r="G78" s="13">
        <f>SUM(G76:G77)</f>
        <v>652.83</v>
      </c>
      <c r="H78" s="13">
        <f>SUM(H76:H77)</f>
        <v>3202.9399999999996</v>
      </c>
      <c r="I78" s="13">
        <f>SUM(I76:I77)</f>
        <v>3500</v>
      </c>
      <c r="J78" s="13">
        <f>SUM(J76:J77)</f>
        <v>83581.29000000001</v>
      </c>
    </row>
    <row r="79" spans="1:10" ht="12.75">
      <c r="A79" s="1"/>
      <c r="B79" s="6"/>
      <c r="C79" s="18"/>
      <c r="D79" s="10"/>
      <c r="E79" s="28"/>
      <c r="F79" s="10"/>
      <c r="G79" s="10"/>
      <c r="H79" s="10"/>
      <c r="I79" s="10"/>
      <c r="J79" s="10"/>
    </row>
    <row r="80" spans="1:10" ht="12.75">
      <c r="A80" s="1" t="s">
        <v>208</v>
      </c>
      <c r="B80" s="6" t="s">
        <v>209</v>
      </c>
      <c r="C80" s="18">
        <v>2001</v>
      </c>
      <c r="D80" s="10">
        <v>340.5</v>
      </c>
      <c r="E80" s="28"/>
      <c r="F80" s="10"/>
      <c r="G80" s="10"/>
      <c r="H80" s="10"/>
      <c r="I80" s="10"/>
      <c r="J80" s="10">
        <f>SUM(D80:I80)</f>
        <v>340.5</v>
      </c>
    </row>
    <row r="81" spans="1:10" ht="12.75">
      <c r="A81" s="11" t="s">
        <v>25</v>
      </c>
      <c r="B81" s="12"/>
      <c r="C81" s="16"/>
      <c r="D81" s="13">
        <f>SUM(D80)</f>
        <v>340.5</v>
      </c>
      <c r="E81" s="13"/>
      <c r="F81" s="13"/>
      <c r="G81" s="13"/>
      <c r="H81" s="13"/>
      <c r="I81" s="13"/>
      <c r="J81" s="13">
        <f>SUM(J80)</f>
        <v>340.5</v>
      </c>
    </row>
    <row r="82" spans="1:10" ht="17.25">
      <c r="A82" s="1"/>
      <c r="B82" s="6"/>
      <c r="C82" s="18"/>
      <c r="D82" s="4"/>
      <c r="E82" s="24"/>
      <c r="F82" s="3"/>
      <c r="G82" s="3"/>
      <c r="H82" s="3"/>
      <c r="I82" s="25"/>
      <c r="J82" s="32"/>
    </row>
    <row r="83" spans="1:10" ht="12.75">
      <c r="A83" s="1" t="s">
        <v>201</v>
      </c>
      <c r="B83" s="6" t="s">
        <v>202</v>
      </c>
      <c r="C83" s="18">
        <v>2001</v>
      </c>
      <c r="D83" s="10">
        <v>12109.91</v>
      </c>
      <c r="E83" s="10">
        <v>39.08</v>
      </c>
      <c r="F83" s="10"/>
      <c r="G83" s="10">
        <v>14.79</v>
      </c>
      <c r="H83" s="10">
        <v>2078</v>
      </c>
      <c r="I83" s="10">
        <v>3600</v>
      </c>
      <c r="J83" s="30">
        <f>SUM(D83:I83)</f>
        <v>17841.78</v>
      </c>
    </row>
    <row r="84" spans="1:10" ht="12.75">
      <c r="A84" s="1" t="s">
        <v>210</v>
      </c>
      <c r="B84" s="6" t="s">
        <v>211</v>
      </c>
      <c r="C84" s="18">
        <v>2001</v>
      </c>
      <c r="D84" s="10"/>
      <c r="E84" s="28"/>
      <c r="F84" s="10"/>
      <c r="G84" s="10">
        <v>8770.32</v>
      </c>
      <c r="H84" s="10"/>
      <c r="I84" s="10"/>
      <c r="J84" s="10">
        <f>SUM(D84:I84)</f>
        <v>8770.32</v>
      </c>
    </row>
    <row r="85" spans="1:10" ht="12.75">
      <c r="A85" s="11" t="s">
        <v>25</v>
      </c>
      <c r="B85" s="12"/>
      <c r="C85" s="16"/>
      <c r="D85" s="13">
        <f>SUM(D83:D84)</f>
        <v>12109.91</v>
      </c>
      <c r="E85" s="29">
        <f>SUM(E83:E84)</f>
        <v>39.08</v>
      </c>
      <c r="F85" s="13"/>
      <c r="G85" s="13">
        <f>SUM(G83:G84)</f>
        <v>8785.11</v>
      </c>
      <c r="H85" s="13">
        <f>SUM(H83:H84)</f>
        <v>2078</v>
      </c>
      <c r="I85" s="13">
        <f>SUM(I83:I84)</f>
        <v>3600</v>
      </c>
      <c r="J85" s="13">
        <f>SUM(J83:J84)</f>
        <v>26612.1</v>
      </c>
    </row>
    <row r="86" spans="1:10" ht="12.75">
      <c r="A86" s="1"/>
      <c r="B86" s="6"/>
      <c r="C86" s="18"/>
      <c r="D86" s="10"/>
      <c r="E86" s="28"/>
      <c r="F86" s="10"/>
      <c r="G86" s="10"/>
      <c r="H86" s="10"/>
      <c r="I86" s="10"/>
      <c r="J86" s="10"/>
    </row>
    <row r="87" spans="1:10" ht="12.75">
      <c r="A87" s="1" t="s">
        <v>212</v>
      </c>
      <c r="B87" s="6" t="s">
        <v>213</v>
      </c>
      <c r="C87" s="18">
        <v>2001</v>
      </c>
      <c r="D87" s="10"/>
      <c r="E87" s="28"/>
      <c r="F87" s="10"/>
      <c r="G87" s="10"/>
      <c r="H87" s="10">
        <v>198.88</v>
      </c>
      <c r="I87" s="10"/>
      <c r="J87" s="10">
        <f>SUM(D87:I87)</f>
        <v>198.88</v>
      </c>
    </row>
    <row r="88" spans="1:10" ht="12.75">
      <c r="A88" s="1" t="s">
        <v>225</v>
      </c>
      <c r="B88" s="6"/>
      <c r="C88" s="18"/>
      <c r="D88" s="10"/>
      <c r="E88" s="28"/>
      <c r="F88" s="10"/>
      <c r="G88" s="10"/>
      <c r="H88" s="10"/>
      <c r="I88" s="10"/>
      <c r="J88" s="10"/>
    </row>
    <row r="89" spans="1:10" ht="12.75">
      <c r="A89" s="11" t="s">
        <v>226</v>
      </c>
      <c r="B89" s="12"/>
      <c r="C89" s="16"/>
      <c r="D89" s="11"/>
      <c r="E89" s="33"/>
      <c r="F89" s="11"/>
      <c r="G89" s="11"/>
      <c r="H89" s="15">
        <f>SUM(H87)</f>
        <v>198.88</v>
      </c>
      <c r="I89" s="33"/>
      <c r="J89" s="15">
        <f>SUM(J87)</f>
        <v>198.88</v>
      </c>
    </row>
    <row r="90" spans="1:10" ht="12.75">
      <c r="A90" s="11"/>
      <c r="B90" s="12"/>
      <c r="C90" s="16"/>
      <c r="D90" s="15"/>
      <c r="E90" s="33"/>
      <c r="F90" s="11"/>
      <c r="G90" s="11"/>
      <c r="H90" s="15"/>
      <c r="I90" s="33"/>
      <c r="J90" s="15"/>
    </row>
    <row r="91" spans="1:10" ht="12.75">
      <c r="A91" s="1" t="s">
        <v>216</v>
      </c>
      <c r="B91" s="6" t="s">
        <v>217</v>
      </c>
      <c r="C91" s="18">
        <v>2002</v>
      </c>
      <c r="D91" s="10">
        <v>4008.79</v>
      </c>
      <c r="E91" s="26"/>
      <c r="F91" s="10"/>
      <c r="G91" s="10"/>
      <c r="H91" s="10"/>
      <c r="I91" s="25"/>
      <c r="J91" s="30">
        <f>SUM(D91:I91)</f>
        <v>4008.79</v>
      </c>
    </row>
    <row r="92" spans="1:10" ht="12.75">
      <c r="A92" s="1" t="s">
        <v>218</v>
      </c>
      <c r="B92" s="6" t="s">
        <v>219</v>
      </c>
      <c r="C92" s="18">
        <v>2002</v>
      </c>
      <c r="D92" s="10">
        <v>38735.47</v>
      </c>
      <c r="E92" s="28"/>
      <c r="F92" s="10"/>
      <c r="G92" s="10">
        <v>124</v>
      </c>
      <c r="H92" s="10">
        <v>3217.99</v>
      </c>
      <c r="I92" s="10"/>
      <c r="J92" s="30">
        <f>SUM(D92:I92)</f>
        <v>42077.46</v>
      </c>
    </row>
    <row r="93" spans="1:10" ht="12.75">
      <c r="A93" s="11" t="s">
        <v>25</v>
      </c>
      <c r="B93" s="12"/>
      <c r="C93" s="16"/>
      <c r="D93" s="13">
        <f>SUM(D91:D92)</f>
        <v>42744.26</v>
      </c>
      <c r="E93" s="13"/>
      <c r="F93" s="13"/>
      <c r="G93" s="13">
        <f>SUM(G91:G92)</f>
        <v>124</v>
      </c>
      <c r="H93" s="13">
        <f>SUM(H91:H92)</f>
        <v>3217.99</v>
      </c>
      <c r="I93" s="13"/>
      <c r="J93" s="13">
        <f>SUM(J91:J92)</f>
        <v>46086.25</v>
      </c>
    </row>
    <row r="94" spans="1:10" ht="12.75">
      <c r="A94" s="11"/>
      <c r="B94" s="12"/>
      <c r="C94" s="16"/>
      <c r="D94" s="15"/>
      <c r="E94" s="15"/>
      <c r="F94" s="15"/>
      <c r="G94" s="15"/>
      <c r="H94" s="15"/>
      <c r="I94" s="15"/>
      <c r="J94" s="15"/>
    </row>
    <row r="95" spans="1:10" ht="12.75">
      <c r="A95" s="1" t="s">
        <v>214</v>
      </c>
      <c r="B95" s="6" t="s">
        <v>215</v>
      </c>
      <c r="C95" s="18">
        <v>2002</v>
      </c>
      <c r="D95" s="10">
        <v>1051.32</v>
      </c>
      <c r="E95" s="26"/>
      <c r="F95" s="10"/>
      <c r="G95" s="10"/>
      <c r="H95" s="10"/>
      <c r="I95" s="25"/>
      <c r="J95" s="30">
        <f>SUM(D95:I95)</f>
        <v>1051.32</v>
      </c>
    </row>
    <row r="96" spans="1:10" ht="12.75">
      <c r="A96" s="11" t="s">
        <v>25</v>
      </c>
      <c r="B96" s="12"/>
      <c r="C96" s="16"/>
      <c r="D96" s="15">
        <f>SUM(D95)</f>
        <v>1051.32</v>
      </c>
      <c r="E96" s="33"/>
      <c r="F96" s="11"/>
      <c r="G96" s="11"/>
      <c r="H96" s="11"/>
      <c r="I96" s="33"/>
      <c r="J96" s="15">
        <f>SUM(J95)</f>
        <v>1051.32</v>
      </c>
    </row>
    <row r="97" spans="1:10" ht="12.75">
      <c r="A97" s="1"/>
      <c r="B97" s="6"/>
      <c r="C97" s="18"/>
      <c r="D97" s="1"/>
      <c r="E97" s="26"/>
      <c r="F97" s="1"/>
      <c r="G97" s="1"/>
      <c r="H97" s="1"/>
      <c r="I97" s="26"/>
      <c r="J97" s="1"/>
    </row>
    <row r="98" spans="1:10" ht="12.75">
      <c r="A98" s="1" t="s">
        <v>194</v>
      </c>
      <c r="B98" s="6" t="s">
        <v>195</v>
      </c>
      <c r="C98" s="18">
        <v>2002</v>
      </c>
      <c r="D98" s="10">
        <v>8401.85</v>
      </c>
      <c r="E98" s="10">
        <v>90</v>
      </c>
      <c r="F98" s="10"/>
      <c r="G98" s="10">
        <v>1.4</v>
      </c>
      <c r="H98" s="10">
        <v>199.1</v>
      </c>
      <c r="I98" s="10"/>
      <c r="J98" s="30">
        <f>SUM(D98:I98)</f>
        <v>8692.35</v>
      </c>
    </row>
    <row r="99" spans="1:10" ht="12.75">
      <c r="A99" s="1" t="s">
        <v>205</v>
      </c>
      <c r="B99" s="6" t="s">
        <v>206</v>
      </c>
      <c r="C99" s="18">
        <v>2002</v>
      </c>
      <c r="D99" s="10"/>
      <c r="E99" s="11" t="s">
        <v>48</v>
      </c>
      <c r="F99" s="10"/>
      <c r="G99" s="10"/>
      <c r="H99" s="10">
        <v>2495</v>
      </c>
      <c r="I99" s="10"/>
      <c r="J99" s="10">
        <f>SUM(D99:I99)</f>
        <v>2495</v>
      </c>
    </row>
    <row r="100" spans="1:10" ht="12.75">
      <c r="A100" s="11" t="s">
        <v>25</v>
      </c>
      <c r="B100" s="12"/>
      <c r="C100" s="16"/>
      <c r="D100" s="13">
        <f>SUM(D98:D99)</f>
        <v>8401.85</v>
      </c>
      <c r="E100" s="13">
        <f>SUM(E98:E99)</f>
        <v>90</v>
      </c>
      <c r="F100" s="13"/>
      <c r="G100" s="13">
        <f>SUM(G98:G99)</f>
        <v>1.4</v>
      </c>
      <c r="H100" s="13">
        <f>SUM(H98:H99)</f>
        <v>2694.1</v>
      </c>
      <c r="I100" s="13"/>
      <c r="J100" s="13">
        <f>SUM(J98:J99)</f>
        <v>11187.35</v>
      </c>
    </row>
    <row r="101" spans="1:10" ht="12.75">
      <c r="A101" s="1"/>
      <c r="B101" s="6"/>
      <c r="C101" s="18"/>
      <c r="D101" s="1"/>
      <c r="E101" s="26"/>
      <c r="F101" s="1"/>
      <c r="G101" s="1"/>
      <c r="H101" s="1"/>
      <c r="I101" s="26"/>
      <c r="J101" s="1"/>
    </row>
    <row r="102" spans="1:10" ht="12.75">
      <c r="A102" s="11" t="s">
        <v>55</v>
      </c>
      <c r="B102" s="12"/>
      <c r="C102" s="16"/>
      <c r="D102" s="15">
        <f>SUM(D5+D8+D11+D14+D18+D24+D28+D35+D41+D44+D47+D50+D55+D58+D62+D65+D69+D78+D81+D85+D89+D93+D96+D100)</f>
        <v>1898928.1900000002</v>
      </c>
      <c r="E102" s="15">
        <f aca="true" t="shared" si="8" ref="E102:J102">SUM(E5+E8+E11+E14+E18+E24+E28+E35+E41+E44+E47+E50+E55+E58+E62+E65+E69+E78+E81+E85+E89+E93+E96+E100)</f>
        <v>19256.390000000007</v>
      </c>
      <c r="F102" s="15">
        <f t="shared" si="8"/>
        <v>1016.75</v>
      </c>
      <c r="G102" s="15">
        <f t="shared" si="8"/>
        <v>87694.17999999998</v>
      </c>
      <c r="H102" s="15">
        <f t="shared" si="8"/>
        <v>148547.51</v>
      </c>
      <c r="I102" s="15">
        <f t="shared" si="8"/>
        <v>131002.58</v>
      </c>
      <c r="J102" s="15">
        <f t="shared" si="8"/>
        <v>2286445.6</v>
      </c>
    </row>
    <row r="110" spans="1:10" ht="17.25">
      <c r="A110" s="11"/>
      <c r="B110" s="3" t="s">
        <v>228</v>
      </c>
      <c r="C110" s="16"/>
      <c r="E110" s="13"/>
      <c r="F110" s="13"/>
      <c r="G110" s="13"/>
      <c r="H110" s="1"/>
      <c r="I110" s="13"/>
      <c r="J110" s="17"/>
    </row>
    <row r="111" spans="1:10" ht="12.75">
      <c r="A111" s="1"/>
      <c r="B111" s="1"/>
      <c r="C111" s="18"/>
      <c r="D111" s="1"/>
      <c r="E111" s="1"/>
      <c r="F111" s="1"/>
      <c r="G111" s="1"/>
      <c r="H111" s="1"/>
      <c r="I111" s="7"/>
      <c r="J111" s="7">
        <v>36937</v>
      </c>
    </row>
    <row r="112" spans="1:10" ht="12.75">
      <c r="A112" s="12" t="s">
        <v>56</v>
      </c>
      <c r="B112" s="12" t="s">
        <v>230</v>
      </c>
      <c r="C112" s="16" t="s">
        <v>1</v>
      </c>
      <c r="D112" s="23" t="s">
        <v>2</v>
      </c>
      <c r="E112" s="23" t="s">
        <v>57</v>
      </c>
      <c r="F112" s="23" t="s">
        <v>58</v>
      </c>
      <c r="G112" s="23" t="s">
        <v>5</v>
      </c>
      <c r="H112" s="23" t="s">
        <v>59</v>
      </c>
      <c r="I112" s="23" t="s">
        <v>7</v>
      </c>
      <c r="J112" s="23" t="s">
        <v>8</v>
      </c>
    </row>
    <row r="113" spans="1:10" ht="12.75">
      <c r="A113" s="1" t="s">
        <v>95</v>
      </c>
      <c r="B113" s="1" t="s">
        <v>96</v>
      </c>
      <c r="C113" s="18">
        <v>2000</v>
      </c>
      <c r="D113" s="1"/>
      <c r="E113" s="10"/>
      <c r="F113" s="10"/>
      <c r="G113" s="10">
        <v>125.86</v>
      </c>
      <c r="H113" s="10"/>
      <c r="I113" s="10"/>
      <c r="J113" s="10">
        <f>SUM(D113:I113)</f>
        <v>125.86</v>
      </c>
    </row>
    <row r="114" spans="1:10" ht="12.75">
      <c r="A114" s="1" t="s">
        <v>65</v>
      </c>
      <c r="B114" s="1" t="s">
        <v>66</v>
      </c>
      <c r="C114" s="18">
        <v>2000</v>
      </c>
      <c r="D114" s="10">
        <v>171209.7</v>
      </c>
      <c r="E114" s="10">
        <v>2326.08</v>
      </c>
      <c r="F114" s="10">
        <v>11377.97</v>
      </c>
      <c r="G114" s="10">
        <v>3907.2</v>
      </c>
      <c r="H114" s="10">
        <v>4806.75</v>
      </c>
      <c r="I114" s="10">
        <v>42048.92</v>
      </c>
      <c r="J114" s="10">
        <f>SUM(D114:I114)</f>
        <v>235676.62</v>
      </c>
    </row>
    <row r="115" spans="1:10" ht="12.75">
      <c r="A115" s="1" t="s">
        <v>79</v>
      </c>
      <c r="B115" s="1" t="s">
        <v>80</v>
      </c>
      <c r="C115" s="18">
        <v>2000</v>
      </c>
      <c r="D115" s="10">
        <v>41489.66</v>
      </c>
      <c r="E115" s="10">
        <v>415</v>
      </c>
      <c r="F115" s="10">
        <v>23702</v>
      </c>
      <c r="G115" s="10">
        <v>974.3</v>
      </c>
      <c r="H115" s="10">
        <v>3075.67</v>
      </c>
      <c r="I115" s="10">
        <v>28000</v>
      </c>
      <c r="J115" s="10">
        <f>SUM(D115:I115)</f>
        <v>97656.63</v>
      </c>
    </row>
    <row r="116" spans="1:10" ht="12.75">
      <c r="A116" s="11" t="s">
        <v>25</v>
      </c>
      <c r="B116" s="11"/>
      <c r="C116" s="16"/>
      <c r="D116" s="13">
        <f aca="true" t="shared" si="9" ref="D116:J116">SUM(D113:D115)</f>
        <v>212699.36000000002</v>
      </c>
      <c r="E116" s="13">
        <f t="shared" si="9"/>
        <v>2741.08</v>
      </c>
      <c r="F116" s="13">
        <f t="shared" si="9"/>
        <v>35079.97</v>
      </c>
      <c r="G116" s="13">
        <f t="shared" si="9"/>
        <v>5007.36</v>
      </c>
      <c r="H116" s="13">
        <f t="shared" si="9"/>
        <v>7882.42</v>
      </c>
      <c r="I116" s="13">
        <f t="shared" si="9"/>
        <v>70048.92</v>
      </c>
      <c r="J116" s="13">
        <f t="shared" si="9"/>
        <v>333459.11</v>
      </c>
    </row>
    <row r="117" spans="1:10" ht="12.75">
      <c r="A117" s="1"/>
      <c r="B117" s="1"/>
      <c r="C117" s="18"/>
      <c r="D117" s="10"/>
      <c r="E117" s="10"/>
      <c r="F117" s="10"/>
      <c r="G117" s="10"/>
      <c r="H117" s="10"/>
      <c r="I117" s="10"/>
      <c r="J117" s="10"/>
    </row>
    <row r="118" spans="1:10" ht="12.75">
      <c r="A118" s="1" t="s">
        <v>102</v>
      </c>
      <c r="B118" s="1" t="s">
        <v>103</v>
      </c>
      <c r="C118" s="18">
        <v>2000</v>
      </c>
      <c r="D118" s="10">
        <v>11092.25</v>
      </c>
      <c r="E118" s="10"/>
      <c r="F118" s="10">
        <v>352.56</v>
      </c>
      <c r="G118" s="10"/>
      <c r="H118" s="10"/>
      <c r="I118" s="10"/>
      <c r="J118" s="10">
        <f>SUM(D118:I118)</f>
        <v>11444.81</v>
      </c>
    </row>
    <row r="119" spans="1:10" ht="12.75">
      <c r="A119" s="1" t="s">
        <v>106</v>
      </c>
      <c r="B119" s="1" t="s">
        <v>107</v>
      </c>
      <c r="C119" s="18">
        <v>2000</v>
      </c>
      <c r="D119" s="10">
        <v>2138.97</v>
      </c>
      <c r="E119" s="10"/>
      <c r="F119" s="10"/>
      <c r="G119" s="10"/>
      <c r="H119" s="10">
        <v>22.8</v>
      </c>
      <c r="I119" s="10"/>
      <c r="J119" s="10">
        <f>SUM(D119:I119)</f>
        <v>2161.77</v>
      </c>
    </row>
    <row r="120" spans="1:10" ht="12.75">
      <c r="A120" s="1" t="s">
        <v>104</v>
      </c>
      <c r="B120" s="1" t="s">
        <v>105</v>
      </c>
      <c r="C120" s="18">
        <v>2000</v>
      </c>
      <c r="D120" s="10">
        <v>16525.96</v>
      </c>
      <c r="E120" s="10">
        <v>711.3</v>
      </c>
      <c r="F120" s="10"/>
      <c r="G120" s="10">
        <v>7.4</v>
      </c>
      <c r="H120" s="10">
        <v>517.55</v>
      </c>
      <c r="I120" s="10"/>
      <c r="J120" s="10">
        <f>SUM(D120:I120)</f>
        <v>17762.21</v>
      </c>
    </row>
    <row r="121" spans="1:10" ht="12.75">
      <c r="A121" s="11" t="s">
        <v>25</v>
      </c>
      <c r="B121" s="11"/>
      <c r="C121" s="16"/>
      <c r="D121" s="13">
        <f>SUM(D118:D120)</f>
        <v>29757.18</v>
      </c>
      <c r="E121" s="13">
        <f>SUM(E118:E120)</f>
        <v>711.3</v>
      </c>
      <c r="F121" s="13">
        <f>SUM(F118:F120)</f>
        <v>352.56</v>
      </c>
      <c r="G121" s="13">
        <f>SUM(G118:G120)</f>
        <v>7.4</v>
      </c>
      <c r="H121" s="13">
        <f>SUM(H118:H120)</f>
        <v>540.3499999999999</v>
      </c>
      <c r="I121" s="13"/>
      <c r="J121" s="13">
        <f>SUM(J118:J120)</f>
        <v>31368.79</v>
      </c>
    </row>
    <row r="122" spans="1:10" ht="12.75">
      <c r="A122" s="1"/>
      <c r="B122" s="1"/>
      <c r="C122" s="18"/>
      <c r="D122" s="10"/>
      <c r="E122" s="10"/>
      <c r="F122" s="10"/>
      <c r="G122" s="10"/>
      <c r="H122" s="10"/>
      <c r="I122" s="10"/>
      <c r="J122" s="10"/>
    </row>
    <row r="123" spans="1:10" ht="12.75">
      <c r="A123" s="1" t="s">
        <v>60</v>
      </c>
      <c r="B123" s="1" t="s">
        <v>61</v>
      </c>
      <c r="C123" s="18">
        <v>2000</v>
      </c>
      <c r="D123" s="10">
        <v>6421.66</v>
      </c>
      <c r="E123" s="10"/>
      <c r="F123" s="10"/>
      <c r="G123" s="10">
        <v>124.8</v>
      </c>
      <c r="H123" s="10"/>
      <c r="I123" s="10">
        <v>157737.2</v>
      </c>
      <c r="J123" s="10">
        <f>SUM(D123:I123)</f>
        <v>164283.66</v>
      </c>
    </row>
    <row r="124" spans="1:10" ht="12.75">
      <c r="A124" s="11" t="s">
        <v>25</v>
      </c>
      <c r="B124" s="11"/>
      <c r="C124" s="16"/>
      <c r="D124" s="13">
        <f>SUM(D123)</f>
        <v>6421.66</v>
      </c>
      <c r="E124" s="13"/>
      <c r="F124" s="13"/>
      <c r="G124" s="13">
        <f>SUM(G123)</f>
        <v>124.8</v>
      </c>
      <c r="H124" s="13"/>
      <c r="I124" s="13">
        <f>SUM(I123)</f>
        <v>157737.2</v>
      </c>
      <c r="J124" s="13">
        <f>SUM(J123)</f>
        <v>164283.66</v>
      </c>
    </row>
    <row r="125" spans="1:10" ht="12.75">
      <c r="A125" s="1"/>
      <c r="B125" s="1"/>
      <c r="C125" s="18"/>
      <c r="D125" s="10"/>
      <c r="E125" s="10"/>
      <c r="F125" s="10"/>
      <c r="G125" s="10"/>
      <c r="H125" s="10"/>
      <c r="I125" s="10"/>
      <c r="J125" s="10"/>
    </row>
    <row r="126" spans="1:10" ht="12.75">
      <c r="A126" s="1" t="s">
        <v>108</v>
      </c>
      <c r="B126" s="1" t="s">
        <v>109</v>
      </c>
      <c r="C126" s="18">
        <v>2000</v>
      </c>
      <c r="D126" s="10">
        <v>355258.96</v>
      </c>
      <c r="E126" s="10">
        <v>22278.27</v>
      </c>
      <c r="F126" s="10">
        <v>27139</v>
      </c>
      <c r="G126" s="10">
        <v>5582.79</v>
      </c>
      <c r="H126" s="10">
        <v>11813.9</v>
      </c>
      <c r="I126" s="10">
        <v>23625.76</v>
      </c>
      <c r="J126" s="10">
        <f aca="true" t="shared" si="10" ref="J126:J134">SUM(D126:I126)</f>
        <v>445698.68000000005</v>
      </c>
    </row>
    <row r="127" spans="1:10" ht="12.75">
      <c r="A127" s="1" t="s">
        <v>67</v>
      </c>
      <c r="B127" s="1" t="s">
        <v>68</v>
      </c>
      <c r="C127" s="18">
        <v>2000</v>
      </c>
      <c r="D127" s="10">
        <v>8686.43</v>
      </c>
      <c r="E127" s="10"/>
      <c r="F127" s="10"/>
      <c r="G127" s="10">
        <v>3601.4</v>
      </c>
      <c r="H127" s="10">
        <v>59.28</v>
      </c>
      <c r="I127" s="10"/>
      <c r="J127" s="10">
        <f t="shared" si="10"/>
        <v>12347.11</v>
      </c>
    </row>
    <row r="128" spans="1:10" ht="12.75">
      <c r="A128" s="1" t="s">
        <v>93</v>
      </c>
      <c r="B128" s="1" t="s">
        <v>94</v>
      </c>
      <c r="C128" s="18">
        <v>2000</v>
      </c>
      <c r="D128" s="10">
        <v>20970.21</v>
      </c>
      <c r="E128" s="10">
        <v>636.8</v>
      </c>
      <c r="F128" s="10"/>
      <c r="G128" s="10">
        <v>1418.98</v>
      </c>
      <c r="H128" s="10">
        <v>162</v>
      </c>
      <c r="I128" s="10"/>
      <c r="J128" s="10">
        <f t="shared" si="10"/>
        <v>23187.989999999998</v>
      </c>
    </row>
    <row r="129" spans="1:10" ht="12.75">
      <c r="A129" s="1" t="s">
        <v>69</v>
      </c>
      <c r="B129" s="1" t="s">
        <v>70</v>
      </c>
      <c r="C129" s="18">
        <v>2000</v>
      </c>
      <c r="D129" s="10">
        <v>4525.66</v>
      </c>
      <c r="E129" s="10"/>
      <c r="F129" s="10">
        <v>22159.61</v>
      </c>
      <c r="G129" s="10"/>
      <c r="H129" s="10"/>
      <c r="I129" s="10">
        <v>9000</v>
      </c>
      <c r="J129" s="10">
        <f t="shared" si="10"/>
        <v>35685.270000000004</v>
      </c>
    </row>
    <row r="130" spans="1:10" ht="12.75">
      <c r="A130" s="1" t="s">
        <v>91</v>
      </c>
      <c r="B130" s="1" t="s">
        <v>92</v>
      </c>
      <c r="C130" s="18">
        <v>2000</v>
      </c>
      <c r="D130" s="10">
        <v>40276.92</v>
      </c>
      <c r="E130" s="10">
        <v>855.7</v>
      </c>
      <c r="F130" s="10"/>
      <c r="G130" s="10">
        <v>1599.45</v>
      </c>
      <c r="H130" s="10">
        <v>3666.75</v>
      </c>
      <c r="I130" s="10"/>
      <c r="J130" s="10">
        <f t="shared" si="10"/>
        <v>46398.81999999999</v>
      </c>
    </row>
    <row r="131" spans="1:10" ht="12.75">
      <c r="A131" s="1" t="s">
        <v>99</v>
      </c>
      <c r="B131" s="1" t="s">
        <v>100</v>
      </c>
      <c r="C131" s="18">
        <v>2000</v>
      </c>
      <c r="D131" s="10">
        <v>5697.01</v>
      </c>
      <c r="E131" s="10"/>
      <c r="F131" s="10"/>
      <c r="G131" s="10">
        <v>1.4</v>
      </c>
      <c r="H131" s="10"/>
      <c r="I131" s="10"/>
      <c r="J131" s="10">
        <f t="shared" si="10"/>
        <v>5698.41</v>
      </c>
    </row>
    <row r="132" spans="1:10" ht="12.75">
      <c r="A132" s="1" t="s">
        <v>97</v>
      </c>
      <c r="B132" s="1" t="s">
        <v>98</v>
      </c>
      <c r="C132" s="18">
        <v>2000</v>
      </c>
      <c r="D132" s="10">
        <v>697.86</v>
      </c>
      <c r="E132" s="10"/>
      <c r="F132" s="10"/>
      <c r="G132" s="10"/>
      <c r="H132" s="10"/>
      <c r="I132" s="10"/>
      <c r="J132" s="10">
        <f t="shared" si="10"/>
        <v>697.86</v>
      </c>
    </row>
    <row r="133" spans="1:10" ht="12.75">
      <c r="A133" s="1" t="s">
        <v>71</v>
      </c>
      <c r="B133" s="1" t="s">
        <v>72</v>
      </c>
      <c r="C133" s="18">
        <v>2000</v>
      </c>
      <c r="D133" s="10">
        <v>180120.05</v>
      </c>
      <c r="E133" s="10">
        <v>5701.99</v>
      </c>
      <c r="F133" s="10">
        <v>227.69</v>
      </c>
      <c r="G133" s="10">
        <v>5287.62</v>
      </c>
      <c r="H133" s="10">
        <v>6472.11</v>
      </c>
      <c r="I133" s="10">
        <v>4102.36</v>
      </c>
      <c r="J133" s="10">
        <f t="shared" si="10"/>
        <v>201911.81999999995</v>
      </c>
    </row>
    <row r="134" spans="1:10" ht="12.75">
      <c r="A134" s="1" t="s">
        <v>81</v>
      </c>
      <c r="B134" s="1" t="s">
        <v>82</v>
      </c>
      <c r="C134" s="18">
        <v>2000</v>
      </c>
      <c r="D134" s="10">
        <v>1745.11</v>
      </c>
      <c r="E134" s="10"/>
      <c r="F134" s="10">
        <v>164</v>
      </c>
      <c r="G134" s="10">
        <v>8219.45</v>
      </c>
      <c r="H134" s="10">
        <v>1375.6</v>
      </c>
      <c r="I134" s="10"/>
      <c r="J134" s="10">
        <f t="shared" si="10"/>
        <v>11504.160000000002</v>
      </c>
    </row>
    <row r="135" spans="1:10" ht="12.75">
      <c r="A135" s="11" t="s">
        <v>25</v>
      </c>
      <c r="B135" s="11"/>
      <c r="C135" s="16"/>
      <c r="D135" s="13">
        <f aca="true" t="shared" si="11" ref="D135:J135">SUM(D126:D134)</f>
        <v>617978.21</v>
      </c>
      <c r="E135" s="13">
        <f t="shared" si="11"/>
        <v>29472.760000000002</v>
      </c>
      <c r="F135" s="13">
        <f t="shared" si="11"/>
        <v>49690.3</v>
      </c>
      <c r="G135" s="13">
        <f t="shared" si="11"/>
        <v>25711.09</v>
      </c>
      <c r="H135" s="13">
        <f t="shared" si="11"/>
        <v>23549.64</v>
      </c>
      <c r="I135" s="13">
        <f t="shared" si="11"/>
        <v>36728.119999999995</v>
      </c>
      <c r="J135" s="13">
        <f t="shared" si="11"/>
        <v>783130.12</v>
      </c>
    </row>
    <row r="136" spans="1:10" ht="12.75">
      <c r="A136" s="1"/>
      <c r="B136" s="1"/>
      <c r="C136" s="18"/>
      <c r="D136" s="10"/>
      <c r="E136" s="10"/>
      <c r="F136" s="10"/>
      <c r="G136" s="10"/>
      <c r="H136" s="10"/>
      <c r="I136" s="10"/>
      <c r="J136" s="10"/>
    </row>
    <row r="137" spans="1:10" ht="12.75">
      <c r="A137" s="1" t="s">
        <v>83</v>
      </c>
      <c r="B137" s="1" t="s">
        <v>84</v>
      </c>
      <c r="C137" s="18">
        <v>2000</v>
      </c>
      <c r="D137" s="10">
        <v>80195.35</v>
      </c>
      <c r="E137" s="10">
        <v>42</v>
      </c>
      <c r="F137" s="10">
        <v>41957</v>
      </c>
      <c r="G137" s="10">
        <v>5831.64</v>
      </c>
      <c r="H137" s="10">
        <v>4169.01</v>
      </c>
      <c r="I137" s="10">
        <v>64500</v>
      </c>
      <c r="J137" s="10">
        <f aca="true" t="shared" si="12" ref="J137:J144">SUM(D137:I137)</f>
        <v>196695</v>
      </c>
    </row>
    <row r="138" spans="1:10" ht="12.75">
      <c r="A138" s="1" t="s">
        <v>73</v>
      </c>
      <c r="B138" s="1" t="s">
        <v>74</v>
      </c>
      <c r="C138" s="18">
        <v>2000</v>
      </c>
      <c r="D138" s="10">
        <v>56104.33</v>
      </c>
      <c r="E138" s="10">
        <v>663.65</v>
      </c>
      <c r="F138" s="10">
        <v>24327.5</v>
      </c>
      <c r="G138" s="10">
        <v>738.08</v>
      </c>
      <c r="H138" s="10">
        <v>1107.2</v>
      </c>
      <c r="I138" s="10">
        <v>55898.2</v>
      </c>
      <c r="J138" s="10">
        <f t="shared" si="12"/>
        <v>138838.96000000002</v>
      </c>
    </row>
    <row r="139" spans="1:10" ht="12.75">
      <c r="A139" s="1" t="s">
        <v>85</v>
      </c>
      <c r="B139" s="1" t="s">
        <v>86</v>
      </c>
      <c r="C139" s="18">
        <v>2000</v>
      </c>
      <c r="D139" s="10">
        <v>30201.85</v>
      </c>
      <c r="E139" s="10">
        <v>233.34</v>
      </c>
      <c r="F139" s="10"/>
      <c r="G139" s="10">
        <v>3284.99</v>
      </c>
      <c r="H139" s="10">
        <v>2053.04</v>
      </c>
      <c r="I139" s="10"/>
      <c r="J139" s="10">
        <f t="shared" si="12"/>
        <v>35773.22</v>
      </c>
    </row>
    <row r="140" spans="1:10" ht="12.75">
      <c r="A140" s="1" t="s">
        <v>75</v>
      </c>
      <c r="B140" s="1" t="s">
        <v>76</v>
      </c>
      <c r="C140" s="18">
        <v>2000</v>
      </c>
      <c r="D140" s="10">
        <v>87012.66</v>
      </c>
      <c r="E140" s="10">
        <v>262.71</v>
      </c>
      <c r="F140" s="10"/>
      <c r="G140" s="10">
        <v>2603.69</v>
      </c>
      <c r="H140" s="10">
        <v>1540.03</v>
      </c>
      <c r="I140" s="10">
        <v>42778.6</v>
      </c>
      <c r="J140" s="10">
        <f t="shared" si="12"/>
        <v>134197.69</v>
      </c>
    </row>
    <row r="141" spans="1:10" ht="12.75">
      <c r="A141" s="11" t="s">
        <v>25</v>
      </c>
      <c r="B141" s="11"/>
      <c r="C141" s="16"/>
      <c r="D141" s="13">
        <f>SUM(D137:D140)</f>
        <v>253514.19</v>
      </c>
      <c r="E141" s="13">
        <f aca="true" t="shared" si="13" ref="E141:J141">SUM(E137:E140)</f>
        <v>1201.7</v>
      </c>
      <c r="F141" s="13">
        <f t="shared" si="13"/>
        <v>66284.5</v>
      </c>
      <c r="G141" s="13">
        <f t="shared" si="13"/>
        <v>12458.4</v>
      </c>
      <c r="H141" s="13">
        <f t="shared" si="13"/>
        <v>8869.28</v>
      </c>
      <c r="I141" s="13">
        <f t="shared" si="13"/>
        <v>163176.8</v>
      </c>
      <c r="J141" s="13">
        <f t="shared" si="13"/>
        <v>505504.87000000005</v>
      </c>
    </row>
    <row r="142" spans="1:10" ht="12.75">
      <c r="A142" s="1"/>
      <c r="B142" s="1"/>
      <c r="C142" s="18"/>
      <c r="D142" s="10"/>
      <c r="E142" s="10"/>
      <c r="F142" s="10"/>
      <c r="G142" s="10"/>
      <c r="H142" s="10"/>
      <c r="I142" s="10"/>
      <c r="J142" s="10"/>
    </row>
    <row r="143" spans="1:10" ht="12.75">
      <c r="A143" s="1" t="s">
        <v>77</v>
      </c>
      <c r="B143" s="1" t="s">
        <v>78</v>
      </c>
      <c r="C143" s="18">
        <v>2000</v>
      </c>
      <c r="D143" s="10">
        <v>93340.9</v>
      </c>
      <c r="E143" s="10">
        <v>997.33</v>
      </c>
      <c r="F143" s="10">
        <v>7275</v>
      </c>
      <c r="G143" s="10">
        <v>1223.88</v>
      </c>
      <c r="H143" s="10">
        <v>6183.24</v>
      </c>
      <c r="I143" s="10">
        <v>10028</v>
      </c>
      <c r="J143" s="10">
        <f t="shared" si="12"/>
        <v>119048.35</v>
      </c>
    </row>
    <row r="144" spans="1:10" ht="12.75">
      <c r="A144" s="1" t="s">
        <v>87</v>
      </c>
      <c r="B144" s="1" t="s">
        <v>88</v>
      </c>
      <c r="C144" s="18">
        <v>2000</v>
      </c>
      <c r="D144" s="10">
        <v>19442.31</v>
      </c>
      <c r="E144" s="10"/>
      <c r="F144" s="10"/>
      <c r="G144" s="10">
        <v>1207.42</v>
      </c>
      <c r="H144" s="10">
        <v>1460.84</v>
      </c>
      <c r="I144" s="10">
        <v>5000</v>
      </c>
      <c r="J144" s="10">
        <f t="shared" si="12"/>
        <v>27110.570000000003</v>
      </c>
    </row>
    <row r="145" spans="1:10" ht="12.75">
      <c r="A145" s="11" t="s">
        <v>25</v>
      </c>
      <c r="B145" s="11"/>
      <c r="C145" s="16"/>
      <c r="D145" s="13">
        <f>SUM(D143:D144)</f>
        <v>112783.20999999999</v>
      </c>
      <c r="E145" s="13">
        <f aca="true" t="shared" si="14" ref="E145:J145">SUM(E143:E144)</f>
        <v>997.33</v>
      </c>
      <c r="F145" s="13">
        <f t="shared" si="14"/>
        <v>7275</v>
      </c>
      <c r="G145" s="13">
        <f t="shared" si="14"/>
        <v>2431.3</v>
      </c>
      <c r="H145" s="13">
        <f t="shared" si="14"/>
        <v>7644.08</v>
      </c>
      <c r="I145" s="13">
        <f t="shared" si="14"/>
        <v>15028</v>
      </c>
      <c r="J145" s="13">
        <f t="shared" si="14"/>
        <v>146158.92</v>
      </c>
    </row>
    <row r="146" spans="1:10" ht="12.75">
      <c r="A146" s="11"/>
      <c r="B146" s="11"/>
      <c r="C146" s="16"/>
      <c r="D146" s="13"/>
      <c r="E146" s="13"/>
      <c r="F146" s="13"/>
      <c r="G146" s="13"/>
      <c r="H146" s="13"/>
      <c r="I146" s="13"/>
      <c r="J146" s="13"/>
    </row>
    <row r="147" spans="1:10" ht="17.25">
      <c r="A147" s="11"/>
      <c r="B147" s="3" t="s">
        <v>228</v>
      </c>
      <c r="C147" s="16"/>
      <c r="D147" s="3"/>
      <c r="E147" s="13"/>
      <c r="F147" s="13"/>
      <c r="G147" s="13"/>
      <c r="H147" s="1"/>
      <c r="I147" s="13"/>
      <c r="J147" s="14" t="s">
        <v>101</v>
      </c>
    </row>
    <row r="148" spans="1:10" ht="12.75">
      <c r="A148" s="1"/>
      <c r="B148" s="1"/>
      <c r="C148" s="18"/>
      <c r="D148" s="1"/>
      <c r="E148" s="1"/>
      <c r="F148" s="1"/>
      <c r="G148" s="1"/>
      <c r="H148" s="1"/>
      <c r="I148" s="7"/>
      <c r="J148" s="1"/>
    </row>
    <row r="149" spans="1:10" ht="12.75">
      <c r="A149" s="12" t="s">
        <v>56</v>
      </c>
      <c r="B149" s="12" t="s">
        <v>230</v>
      </c>
      <c r="C149" s="16" t="s">
        <v>1</v>
      </c>
      <c r="D149" s="23" t="s">
        <v>2</v>
      </c>
      <c r="E149" s="23" t="s">
        <v>57</v>
      </c>
      <c r="F149" s="23" t="s">
        <v>58</v>
      </c>
      <c r="G149" s="23" t="s">
        <v>5</v>
      </c>
      <c r="H149" s="23" t="s">
        <v>59</v>
      </c>
      <c r="I149" s="23" t="s">
        <v>7</v>
      </c>
      <c r="J149" s="23" t="s">
        <v>8</v>
      </c>
    </row>
    <row r="150" spans="1:10" ht="12.75">
      <c r="A150" s="1" t="s">
        <v>62</v>
      </c>
      <c r="B150" s="1" t="s">
        <v>63</v>
      </c>
      <c r="C150" s="18">
        <v>2000</v>
      </c>
      <c r="D150" s="10">
        <v>301.63</v>
      </c>
      <c r="E150" s="10"/>
      <c r="F150" s="10"/>
      <c r="G150" s="10"/>
      <c r="H150" s="10"/>
      <c r="I150" s="10">
        <v>84966</v>
      </c>
      <c r="J150" s="10">
        <f>SUM(D150:I150)</f>
        <v>85267.63</v>
      </c>
    </row>
    <row r="151" spans="1:10" ht="12.75">
      <c r="A151" s="1" t="s">
        <v>62</v>
      </c>
      <c r="B151" s="1" t="s">
        <v>64</v>
      </c>
      <c r="C151" s="18">
        <v>2000</v>
      </c>
      <c r="D151" s="10">
        <v>3490.54</v>
      </c>
      <c r="E151" s="10"/>
      <c r="F151" s="10"/>
      <c r="G151" s="10">
        <v>305.5</v>
      </c>
      <c r="H151" s="10">
        <v>434</v>
      </c>
      <c r="I151" s="10"/>
      <c r="J151" s="10">
        <f>SUM(D151:I151)</f>
        <v>4230.04</v>
      </c>
    </row>
    <row r="152" spans="1:10" ht="12.75">
      <c r="A152" s="11" t="s">
        <v>25</v>
      </c>
      <c r="B152" s="11"/>
      <c r="C152" s="16"/>
      <c r="D152" s="13">
        <f>SUM(D147:D151)</f>
        <v>3792.17</v>
      </c>
      <c r="E152" s="13"/>
      <c r="F152" s="13"/>
      <c r="G152" s="13">
        <f>SUM(G147:G151)</f>
        <v>305.5</v>
      </c>
      <c r="H152" s="13">
        <f>SUM(H147:H151)</f>
        <v>434</v>
      </c>
      <c r="I152" s="13">
        <f>SUM(I147:I151)</f>
        <v>84966</v>
      </c>
      <c r="J152" s="13">
        <f>SUM(J147:J151)</f>
        <v>89497.67</v>
      </c>
    </row>
    <row r="153" spans="1:10" ht="12.75">
      <c r="A153" s="1"/>
      <c r="B153" s="1"/>
      <c r="C153" s="18"/>
      <c r="D153" s="10"/>
      <c r="E153" s="10"/>
      <c r="F153" s="10"/>
      <c r="G153" s="10"/>
      <c r="H153" s="10"/>
      <c r="I153" s="10"/>
      <c r="J153" s="10"/>
    </row>
    <row r="154" spans="1:10" ht="12.75">
      <c r="A154" s="1" t="s">
        <v>89</v>
      </c>
      <c r="B154" s="1" t="s">
        <v>90</v>
      </c>
      <c r="C154" s="18">
        <v>2000</v>
      </c>
      <c r="D154" s="10">
        <v>1856.7</v>
      </c>
      <c r="E154" s="10"/>
      <c r="F154" s="10"/>
      <c r="G154" s="10"/>
      <c r="H154" s="10">
        <v>141.6</v>
      </c>
      <c r="I154" s="10"/>
      <c r="J154" s="10">
        <f>SUM(D154:I154)</f>
        <v>1998.3</v>
      </c>
    </row>
    <row r="155" spans="1:10" ht="12.75">
      <c r="A155" s="11" t="s">
        <v>25</v>
      </c>
      <c r="B155" s="11"/>
      <c r="C155" s="16"/>
      <c r="D155" s="13">
        <f>SUM(D154)</f>
        <v>1856.7</v>
      </c>
      <c r="E155" s="13"/>
      <c r="F155" s="13"/>
      <c r="G155" s="13"/>
      <c r="H155" s="13">
        <f>SUM(H154)</f>
        <v>141.6</v>
      </c>
      <c r="I155" s="13"/>
      <c r="J155" s="13">
        <f>SUM(J154)</f>
        <v>1998.3</v>
      </c>
    </row>
    <row r="156" spans="1:10" ht="12.75">
      <c r="A156" s="1"/>
      <c r="B156" s="1"/>
      <c r="C156" s="18"/>
      <c r="D156" s="10"/>
      <c r="E156" s="10"/>
      <c r="F156" s="10"/>
      <c r="G156" s="10"/>
      <c r="H156" s="10"/>
      <c r="I156" s="10"/>
      <c r="J156" s="10"/>
    </row>
    <row r="157" spans="1:10" ht="12.75">
      <c r="A157" s="1" t="s">
        <v>110</v>
      </c>
      <c r="B157" s="1" t="s">
        <v>111</v>
      </c>
      <c r="C157" s="18">
        <v>2001</v>
      </c>
      <c r="D157" s="10">
        <v>9661.75</v>
      </c>
      <c r="E157" s="10">
        <v>3227.91</v>
      </c>
      <c r="F157" s="10"/>
      <c r="G157" s="10">
        <v>140.19</v>
      </c>
      <c r="H157" s="10">
        <v>870.84</v>
      </c>
      <c r="I157" s="10">
        <v>47826.76</v>
      </c>
      <c r="J157" s="10">
        <f>SUM(D157:I157)</f>
        <v>61727.450000000004</v>
      </c>
    </row>
    <row r="158" spans="1:10" ht="12.75">
      <c r="A158" s="11" t="s">
        <v>25</v>
      </c>
      <c r="B158" s="11"/>
      <c r="C158" s="16"/>
      <c r="D158" s="13">
        <f>SUM(D157)</f>
        <v>9661.75</v>
      </c>
      <c r="E158" s="13">
        <f>SUM(E157)</f>
        <v>3227.91</v>
      </c>
      <c r="F158" s="13"/>
      <c r="G158" s="13">
        <f>SUM(G157)</f>
        <v>140.19</v>
      </c>
      <c r="H158" s="13">
        <f>SUM(H157)</f>
        <v>870.84</v>
      </c>
      <c r="I158" s="13">
        <f>SUM(I157)</f>
        <v>47826.76</v>
      </c>
      <c r="J158" s="13">
        <f>SUM(J157)</f>
        <v>61727.450000000004</v>
      </c>
    </row>
    <row r="159" spans="1:10" ht="12.75">
      <c r="A159" s="1"/>
      <c r="B159" s="1"/>
      <c r="C159" s="18"/>
      <c r="D159" s="10"/>
      <c r="E159" s="10"/>
      <c r="F159" s="10"/>
      <c r="G159" s="10"/>
      <c r="H159" s="10"/>
      <c r="I159" s="10"/>
      <c r="J159" s="10"/>
    </row>
    <row r="160" spans="1:10" ht="12.75">
      <c r="A160" s="1" t="s">
        <v>112</v>
      </c>
      <c r="B160" s="1" t="s">
        <v>113</v>
      </c>
      <c r="C160" s="18">
        <v>2001</v>
      </c>
      <c r="D160" s="10">
        <v>4048.14</v>
      </c>
      <c r="E160" s="10">
        <v>526</v>
      </c>
      <c r="F160" s="10">
        <v>100</v>
      </c>
      <c r="G160" s="10">
        <v>5</v>
      </c>
      <c r="H160" s="10"/>
      <c r="I160" s="10"/>
      <c r="J160" s="10">
        <f>SUM(D160:I160)</f>
        <v>4679.139999999999</v>
      </c>
    </row>
    <row r="161" spans="1:10" ht="12.75">
      <c r="A161" s="11" t="s">
        <v>25</v>
      </c>
      <c r="B161" s="11"/>
      <c r="C161" s="16"/>
      <c r="D161" s="13">
        <f>SUM(D160)</f>
        <v>4048.14</v>
      </c>
      <c r="E161" s="13">
        <f>SUM(E160)</f>
        <v>526</v>
      </c>
      <c r="F161" s="13">
        <f>SUM(F160)</f>
        <v>100</v>
      </c>
      <c r="G161" s="13">
        <f>SUM(G160)</f>
        <v>5</v>
      </c>
      <c r="H161" s="13"/>
      <c r="I161" s="13"/>
      <c r="J161" s="13">
        <f>SUM(J160)</f>
        <v>4679.139999999999</v>
      </c>
    </row>
    <row r="162" spans="1:10" ht="12.75">
      <c r="A162" s="1"/>
      <c r="B162" s="1"/>
      <c r="C162" s="18"/>
      <c r="D162" s="1"/>
      <c r="E162" s="1"/>
      <c r="F162" s="1"/>
      <c r="G162" s="1"/>
      <c r="H162" s="1"/>
      <c r="I162" s="1"/>
      <c r="J162" s="1"/>
    </row>
    <row r="163" spans="1:10" ht="12.75">
      <c r="A163" s="1" t="s">
        <v>114</v>
      </c>
      <c r="B163" s="1" t="s">
        <v>115</v>
      </c>
      <c r="C163" s="18">
        <v>2001</v>
      </c>
      <c r="D163" s="10">
        <v>55220.21</v>
      </c>
      <c r="E163" s="10">
        <v>416</v>
      </c>
      <c r="F163" s="10"/>
      <c r="G163" s="10">
        <v>5321.47</v>
      </c>
      <c r="H163" s="10">
        <v>1240.63</v>
      </c>
      <c r="I163" s="10">
        <v>26333</v>
      </c>
      <c r="J163" s="10">
        <f>SUM(D163:I163)</f>
        <v>88531.31</v>
      </c>
    </row>
    <row r="164" spans="1:10" ht="12.75">
      <c r="A164" s="1" t="s">
        <v>128</v>
      </c>
      <c r="B164" s="1" t="s">
        <v>129</v>
      </c>
      <c r="C164" s="18">
        <v>2001</v>
      </c>
      <c r="D164" s="10" t="s">
        <v>48</v>
      </c>
      <c r="E164" s="10"/>
      <c r="F164" s="10"/>
      <c r="G164" s="10">
        <v>136.8</v>
      </c>
      <c r="H164" s="10"/>
      <c r="I164" s="10"/>
      <c r="J164" s="10">
        <f>SUM(D164:I164)</f>
        <v>136.8</v>
      </c>
    </row>
    <row r="165" spans="1:10" ht="12.75">
      <c r="A165" s="1" t="s">
        <v>116</v>
      </c>
      <c r="B165" s="1" t="s">
        <v>117</v>
      </c>
      <c r="C165" s="18">
        <v>2001</v>
      </c>
      <c r="D165" s="10">
        <v>24934.51</v>
      </c>
      <c r="E165" s="10"/>
      <c r="F165" s="10"/>
      <c r="G165" s="10">
        <v>67.81</v>
      </c>
      <c r="H165" s="10">
        <v>571.22</v>
      </c>
      <c r="I165" s="10"/>
      <c r="J165" s="10">
        <f>SUM(D165:I165)</f>
        <v>25573.54</v>
      </c>
    </row>
    <row r="166" spans="1:10" ht="12.75">
      <c r="A166" s="1" t="s">
        <v>130</v>
      </c>
      <c r="B166" s="1" t="s">
        <v>131</v>
      </c>
      <c r="C166" s="18">
        <v>2001</v>
      </c>
      <c r="D166" s="10">
        <v>897.52</v>
      </c>
      <c r="E166" s="10"/>
      <c r="F166" s="10"/>
      <c r="G166" s="10"/>
      <c r="H166" s="10">
        <v>110.85</v>
      </c>
      <c r="I166" s="10"/>
      <c r="J166" s="10">
        <f>SUM(D166:I166)</f>
        <v>1008.37</v>
      </c>
    </row>
    <row r="167" spans="1:10" ht="12.75">
      <c r="A167" s="11" t="s">
        <v>25</v>
      </c>
      <c r="B167" s="11"/>
      <c r="C167" s="16"/>
      <c r="D167" s="13">
        <f>SUM(D163:D166)</f>
        <v>81052.24</v>
      </c>
      <c r="E167" s="13">
        <f>SUM(E163:E166)</f>
        <v>416</v>
      </c>
      <c r="F167" s="13"/>
      <c r="G167" s="13">
        <f>SUM(G163:G166)</f>
        <v>5526.080000000001</v>
      </c>
      <c r="H167" s="13">
        <f>SUM(H163:H166)</f>
        <v>1922.7</v>
      </c>
      <c r="I167" s="13">
        <f>SUM(I163:I166)</f>
        <v>26333</v>
      </c>
      <c r="J167" s="13">
        <f>SUM(J163:J166)</f>
        <v>115250.01999999999</v>
      </c>
    </row>
    <row r="168" spans="1:10" ht="12.75">
      <c r="A168" s="1"/>
      <c r="B168" s="1"/>
      <c r="C168" s="18"/>
      <c r="D168" s="10"/>
      <c r="E168" s="10"/>
      <c r="F168" s="10"/>
      <c r="G168" s="10"/>
      <c r="H168" s="10"/>
      <c r="I168" s="10"/>
      <c r="J168" s="10"/>
    </row>
    <row r="169" spans="1:10" ht="12.75">
      <c r="A169" s="1" t="s">
        <v>118</v>
      </c>
      <c r="B169" s="1" t="s">
        <v>119</v>
      </c>
      <c r="C169" s="18">
        <v>2001</v>
      </c>
      <c r="D169" s="10">
        <v>13154.08</v>
      </c>
      <c r="E169" s="10"/>
      <c r="F169" s="10" t="s">
        <v>48</v>
      </c>
      <c r="G169" s="10"/>
      <c r="H169" s="10">
        <v>265.15</v>
      </c>
      <c r="I169" s="10">
        <v>17555</v>
      </c>
      <c r="J169" s="10">
        <f>SUM(D169:I169)</f>
        <v>30974.23</v>
      </c>
    </row>
    <row r="170" spans="1:10" ht="12.75">
      <c r="A170" s="11" t="s">
        <v>25</v>
      </c>
      <c r="B170" s="11"/>
      <c r="C170" s="16"/>
      <c r="D170" s="13">
        <f>SUM(D169)</f>
        <v>13154.08</v>
      </c>
      <c r="E170" s="13"/>
      <c r="F170" s="13"/>
      <c r="G170" s="13"/>
      <c r="H170" s="15">
        <f>SUM(H169)</f>
        <v>265.15</v>
      </c>
      <c r="I170" s="13">
        <f>SUM(I169)</f>
        <v>17555</v>
      </c>
      <c r="J170" s="20">
        <f>SUM(J169)</f>
        <v>30974.23</v>
      </c>
    </row>
    <row r="171" spans="1:10" ht="12.75">
      <c r="A171" s="11"/>
      <c r="B171" s="11"/>
      <c r="C171" s="16"/>
      <c r="D171" s="13"/>
      <c r="E171" s="13"/>
      <c r="F171" s="13"/>
      <c r="G171" s="13"/>
      <c r="H171" s="15"/>
      <c r="I171" s="13"/>
      <c r="J171" s="20"/>
    </row>
    <row r="172" spans="1:10" ht="12.75">
      <c r="A172" s="1" t="s">
        <v>120</v>
      </c>
      <c r="B172" s="1" t="s">
        <v>121</v>
      </c>
      <c r="C172" s="18">
        <v>2001</v>
      </c>
      <c r="D172" s="10">
        <v>27023.08</v>
      </c>
      <c r="E172" s="10">
        <v>420.54</v>
      </c>
      <c r="F172" s="10">
        <v>10735</v>
      </c>
      <c r="G172" s="10">
        <v>703.98</v>
      </c>
      <c r="H172" s="10">
        <v>881.98</v>
      </c>
      <c r="I172" s="10">
        <v>122982</v>
      </c>
      <c r="J172" s="10">
        <f>SUM(D172:I172)</f>
        <v>162746.58000000002</v>
      </c>
    </row>
    <row r="173" spans="1:10" ht="12.75">
      <c r="A173" s="11" t="s">
        <v>25</v>
      </c>
      <c r="B173" s="11"/>
      <c r="C173" s="16"/>
      <c r="D173" s="13">
        <f aca="true" t="shared" si="15" ref="D173:J173">SUM(D172)</f>
        <v>27023.08</v>
      </c>
      <c r="E173" s="13">
        <f t="shared" si="15"/>
        <v>420.54</v>
      </c>
      <c r="F173" s="13">
        <f t="shared" si="15"/>
        <v>10735</v>
      </c>
      <c r="G173" s="13">
        <f t="shared" si="15"/>
        <v>703.98</v>
      </c>
      <c r="H173" s="13">
        <f t="shared" si="15"/>
        <v>881.98</v>
      </c>
      <c r="I173" s="13">
        <f t="shared" si="15"/>
        <v>122982</v>
      </c>
      <c r="J173" s="13">
        <f t="shared" si="15"/>
        <v>162746.58000000002</v>
      </c>
    </row>
    <row r="174" spans="1:10" ht="12.75">
      <c r="A174" s="11"/>
      <c r="B174" s="11"/>
      <c r="C174" s="16"/>
      <c r="D174" s="13"/>
      <c r="E174" s="13"/>
      <c r="F174" s="13"/>
      <c r="G174" s="13"/>
      <c r="H174" s="15"/>
      <c r="I174" s="13"/>
      <c r="J174" s="20"/>
    </row>
    <row r="175" spans="1:10" ht="12.75">
      <c r="A175" s="1" t="s">
        <v>122</v>
      </c>
      <c r="B175" s="1" t="s">
        <v>123</v>
      </c>
      <c r="C175" s="18">
        <v>2001</v>
      </c>
      <c r="D175" s="10">
        <v>36724.13</v>
      </c>
      <c r="E175" s="10"/>
      <c r="F175" s="10">
        <v>3227.92</v>
      </c>
      <c r="G175" s="10">
        <v>309.17</v>
      </c>
      <c r="H175" s="10">
        <v>853.08</v>
      </c>
      <c r="I175" s="10">
        <v>48283.75</v>
      </c>
      <c r="J175" s="10">
        <f>SUM(D175:I175)</f>
        <v>89398.04999999999</v>
      </c>
    </row>
    <row r="176" spans="1:10" ht="12.75">
      <c r="A176" s="11" t="s">
        <v>25</v>
      </c>
      <c r="B176" s="11"/>
      <c r="C176" s="16"/>
      <c r="D176" s="13">
        <f>SUM(D175)</f>
        <v>36724.13</v>
      </c>
      <c r="E176" s="13"/>
      <c r="F176" s="13">
        <f>SUM(F175)</f>
        <v>3227.92</v>
      </c>
      <c r="G176" s="13">
        <f>SUM(G175)</f>
        <v>309.17</v>
      </c>
      <c r="H176" s="13">
        <f>SUM(H175)</f>
        <v>853.08</v>
      </c>
      <c r="I176" s="13">
        <f>SUM(I175)</f>
        <v>48283.75</v>
      </c>
      <c r="J176" s="13">
        <f>SUM(J175)</f>
        <v>89398.04999999999</v>
      </c>
    </row>
    <row r="177" spans="1:10" ht="12.75">
      <c r="A177" s="11"/>
      <c r="B177" s="11"/>
      <c r="C177" s="16"/>
      <c r="D177" s="13"/>
      <c r="E177" s="13"/>
      <c r="F177" s="13"/>
      <c r="G177" s="13"/>
      <c r="H177" s="13"/>
      <c r="I177" s="13"/>
      <c r="J177" s="13"/>
    </row>
    <row r="178" spans="1:10" ht="12.75">
      <c r="A178" s="1" t="s">
        <v>124</v>
      </c>
      <c r="B178" s="1" t="s">
        <v>125</v>
      </c>
      <c r="C178" s="18">
        <v>2001</v>
      </c>
      <c r="D178" s="10">
        <v>60393.72</v>
      </c>
      <c r="E178" s="10">
        <v>1373.35</v>
      </c>
      <c r="F178" s="10"/>
      <c r="G178" s="10">
        <v>941.55</v>
      </c>
      <c r="H178" s="10">
        <v>6415.45</v>
      </c>
      <c r="I178" s="10">
        <v>5000</v>
      </c>
      <c r="J178" s="10">
        <f>SUM(D178:I178)</f>
        <v>74124.07</v>
      </c>
    </row>
    <row r="179" spans="1:10" ht="12.75">
      <c r="A179" s="1" t="s">
        <v>132</v>
      </c>
      <c r="B179" s="1" t="s">
        <v>133</v>
      </c>
      <c r="C179" s="18">
        <v>2001</v>
      </c>
      <c r="D179" s="10" t="s">
        <v>48</v>
      </c>
      <c r="E179" s="10"/>
      <c r="F179" s="10"/>
      <c r="G179" s="10">
        <v>21</v>
      </c>
      <c r="H179" s="10"/>
      <c r="I179" s="10"/>
      <c r="J179" s="10">
        <f>SUM(D179:I179)</f>
        <v>21</v>
      </c>
    </row>
    <row r="180" spans="1:10" ht="12.75">
      <c r="A180" s="11" t="s">
        <v>25</v>
      </c>
      <c r="B180" s="11"/>
      <c r="C180" s="16"/>
      <c r="D180" s="13">
        <f>SUM(D178:D179)</f>
        <v>60393.72</v>
      </c>
      <c r="E180" s="13">
        <f>SUM(E178:E179)</f>
        <v>1373.35</v>
      </c>
      <c r="F180" s="13"/>
      <c r="G180" s="13">
        <f>SUM(G178:G179)</f>
        <v>962.55</v>
      </c>
      <c r="H180" s="13">
        <f>SUM(H178:H179)</f>
        <v>6415.45</v>
      </c>
      <c r="I180" s="13">
        <f>SUM(I178:I179)</f>
        <v>5000</v>
      </c>
      <c r="J180" s="13">
        <f>SUM(J178:J179)</f>
        <v>74145.07</v>
      </c>
    </row>
    <row r="181" spans="1:10" ht="12.75">
      <c r="A181" s="11"/>
      <c r="B181" s="11"/>
      <c r="C181" s="16"/>
      <c r="D181" s="13"/>
      <c r="E181" s="13"/>
      <c r="F181" s="13"/>
      <c r="G181" s="13"/>
      <c r="H181" s="13"/>
      <c r="I181" s="13"/>
      <c r="J181" s="13"/>
    </row>
    <row r="182" spans="1:10" ht="12.75">
      <c r="A182" s="11"/>
      <c r="B182" s="11"/>
      <c r="C182" s="16"/>
      <c r="D182" s="13"/>
      <c r="E182" s="13"/>
      <c r="F182" s="13"/>
      <c r="G182" s="13"/>
      <c r="H182" s="13"/>
      <c r="I182" s="13"/>
      <c r="J182" s="13"/>
    </row>
    <row r="183" spans="1:10" ht="12.75">
      <c r="A183" s="11"/>
      <c r="B183" s="11"/>
      <c r="C183" s="16"/>
      <c r="D183" s="13"/>
      <c r="E183" s="13"/>
      <c r="F183" s="13"/>
      <c r="G183" s="13"/>
      <c r="H183" s="13"/>
      <c r="I183" s="13"/>
      <c r="J183" s="13"/>
    </row>
    <row r="184" spans="1:10" ht="17.25">
      <c r="A184" s="11"/>
      <c r="B184" s="3" t="s">
        <v>228</v>
      </c>
      <c r="C184" s="16"/>
      <c r="D184" s="3"/>
      <c r="E184" s="13"/>
      <c r="F184" s="13"/>
      <c r="G184" s="13"/>
      <c r="H184" s="1"/>
      <c r="I184" s="13"/>
      <c r="J184" s="14" t="s">
        <v>220</v>
      </c>
    </row>
    <row r="185" spans="1:10" ht="12.75">
      <c r="A185" s="1"/>
      <c r="B185" s="1"/>
      <c r="C185" s="18"/>
      <c r="D185" s="1"/>
      <c r="E185" s="1"/>
      <c r="F185" s="1"/>
      <c r="G185" s="1"/>
      <c r="H185" s="1"/>
      <c r="I185" s="7"/>
      <c r="J185" s="1"/>
    </row>
    <row r="186" spans="1:10" ht="12.75">
      <c r="A186" s="12" t="s">
        <v>56</v>
      </c>
      <c r="B186" s="12" t="s">
        <v>230</v>
      </c>
      <c r="C186" s="16" t="s">
        <v>1</v>
      </c>
      <c r="D186" s="23" t="s">
        <v>2</v>
      </c>
      <c r="E186" s="23" t="s">
        <v>57</v>
      </c>
      <c r="F186" s="23" t="s">
        <v>58</v>
      </c>
      <c r="G186" s="23" t="s">
        <v>5</v>
      </c>
      <c r="H186" s="23" t="s">
        <v>59</v>
      </c>
      <c r="I186" s="23" t="s">
        <v>7</v>
      </c>
      <c r="J186" s="23" t="s">
        <v>8</v>
      </c>
    </row>
    <row r="187" spans="1:10" ht="12.75">
      <c r="A187" s="1" t="s">
        <v>126</v>
      </c>
      <c r="B187" s="1" t="s">
        <v>127</v>
      </c>
      <c r="C187" s="18">
        <v>2001</v>
      </c>
      <c r="D187" s="10">
        <v>53177.73</v>
      </c>
      <c r="E187" s="10">
        <v>160.17</v>
      </c>
      <c r="F187" s="10"/>
      <c r="G187" s="10">
        <v>94.9</v>
      </c>
      <c r="H187" s="10">
        <v>1863.54</v>
      </c>
      <c r="I187" s="10">
        <v>143180</v>
      </c>
      <c r="J187" s="10">
        <f>SUM(D187:I187)</f>
        <v>198476.34</v>
      </c>
    </row>
    <row r="188" spans="1:10" ht="12.75">
      <c r="A188" s="1" t="s">
        <v>134</v>
      </c>
      <c r="B188" s="1" t="s">
        <v>135</v>
      </c>
      <c r="C188" s="18">
        <v>2001</v>
      </c>
      <c r="D188" s="10">
        <v>721.73</v>
      </c>
      <c r="E188" s="10"/>
      <c r="F188" s="10"/>
      <c r="G188" s="10"/>
      <c r="H188" s="10"/>
      <c r="I188" s="10"/>
      <c r="J188" s="10">
        <f>SUM(D188:I188)</f>
        <v>721.73</v>
      </c>
    </row>
    <row r="189" spans="1:10" ht="12.75">
      <c r="A189" s="11" t="s">
        <v>25</v>
      </c>
      <c r="B189" s="11"/>
      <c r="C189" s="16"/>
      <c r="D189" s="13">
        <f>SUM(D187:D188)</f>
        <v>53899.46000000001</v>
      </c>
      <c r="E189" s="13">
        <f>SUM(E187:E188)</f>
        <v>160.17</v>
      </c>
      <c r="F189" s="13"/>
      <c r="G189" s="13">
        <f>SUM(G187:G188)</f>
        <v>94.9</v>
      </c>
      <c r="H189" s="15">
        <f>SUM(H187:H188)</f>
        <v>1863.54</v>
      </c>
      <c r="I189" s="13">
        <f>SUM(I187:I188)</f>
        <v>143180</v>
      </c>
      <c r="J189" s="20">
        <f>SUM(J187:J188)</f>
        <v>199198.07</v>
      </c>
    </row>
    <row r="190" spans="1:10" ht="12.75">
      <c r="A190" s="11"/>
      <c r="B190" s="11"/>
      <c r="C190" s="16"/>
      <c r="D190" s="13"/>
      <c r="E190" s="13"/>
      <c r="F190" s="13"/>
      <c r="G190" s="13"/>
      <c r="H190" s="15"/>
      <c r="I190" s="13"/>
      <c r="J190" s="20"/>
    </row>
    <row r="191" spans="1:10" ht="12.75">
      <c r="A191" s="1" t="s">
        <v>138</v>
      </c>
      <c r="B191" s="1" t="s">
        <v>139</v>
      </c>
      <c r="C191" s="18">
        <v>2002</v>
      </c>
      <c r="D191" s="10">
        <v>5400.88</v>
      </c>
      <c r="E191" s="10"/>
      <c r="F191" s="10"/>
      <c r="G191" s="10">
        <v>67.81</v>
      </c>
      <c r="H191" s="10">
        <v>267</v>
      </c>
      <c r="I191" s="10">
        <v>24100</v>
      </c>
      <c r="J191" s="10">
        <f>SUM(D191:I191)</f>
        <v>29835.690000000002</v>
      </c>
    </row>
    <row r="192" spans="1:10" ht="12.75">
      <c r="A192" s="11" t="s">
        <v>25</v>
      </c>
      <c r="B192" s="11"/>
      <c r="C192" s="16"/>
      <c r="D192" s="15">
        <f>SUM(D191)</f>
        <v>5400.88</v>
      </c>
      <c r="E192" s="11"/>
      <c r="F192" s="11"/>
      <c r="G192" s="15">
        <f>SUM(G191)</f>
        <v>67.81</v>
      </c>
      <c r="H192" s="15">
        <f>SUM(H191)</f>
        <v>267</v>
      </c>
      <c r="I192" s="15">
        <f>SUM(I191)</f>
        <v>24100</v>
      </c>
      <c r="J192" s="15">
        <f>SUM(J191)</f>
        <v>29835.690000000002</v>
      </c>
    </row>
    <row r="193" spans="1:10" ht="12.75">
      <c r="A193" s="1"/>
      <c r="B193" s="1"/>
      <c r="C193" s="18"/>
      <c r="D193" s="1"/>
      <c r="E193" s="1"/>
      <c r="F193" s="1"/>
      <c r="G193" s="1"/>
      <c r="H193" s="1"/>
      <c r="I193" s="1"/>
      <c r="J193" s="1"/>
    </row>
    <row r="194" spans="1:10" ht="12.75">
      <c r="A194" s="1" t="s">
        <v>136</v>
      </c>
      <c r="B194" s="1" t="s">
        <v>137</v>
      </c>
      <c r="C194" s="18">
        <v>2002</v>
      </c>
      <c r="D194" s="10">
        <v>226.95</v>
      </c>
      <c r="E194" s="10"/>
      <c r="F194" s="10" t="s">
        <v>48</v>
      </c>
      <c r="G194" s="10" t="s">
        <v>48</v>
      </c>
      <c r="H194" s="10" t="s">
        <v>48</v>
      </c>
      <c r="I194" s="10">
        <v>16059</v>
      </c>
      <c r="J194" s="10">
        <f>SUM(D194:I194)</f>
        <v>16285.95</v>
      </c>
    </row>
    <row r="195" spans="1:10" ht="12.75">
      <c r="A195" s="11" t="s">
        <v>25</v>
      </c>
      <c r="B195" s="11"/>
      <c r="C195" s="16"/>
      <c r="D195" s="15">
        <f>SUM(D194)</f>
        <v>226.95</v>
      </c>
      <c r="E195" s="11"/>
      <c r="F195" s="11"/>
      <c r="G195" s="11"/>
      <c r="H195" s="11"/>
      <c r="I195" s="15">
        <f>SUM(I194)</f>
        <v>16059</v>
      </c>
      <c r="J195" s="15">
        <f>SUM(J194)</f>
        <v>16285.95</v>
      </c>
    </row>
    <row r="196" spans="1:10" ht="12.75">
      <c r="A196" s="1"/>
      <c r="B196" s="1"/>
      <c r="C196" s="18"/>
      <c r="D196" s="1"/>
      <c r="E196" s="1"/>
      <c r="F196" s="1"/>
      <c r="G196" s="1"/>
      <c r="H196" s="1"/>
      <c r="I196" s="1"/>
      <c r="J196" s="1"/>
    </row>
    <row r="197" spans="1:10" ht="12.75">
      <c r="A197" s="1"/>
      <c r="B197" s="1"/>
      <c r="C197" s="18"/>
      <c r="D197" s="1"/>
      <c r="E197" s="1"/>
      <c r="F197" s="1"/>
      <c r="G197" s="1"/>
      <c r="H197" s="1"/>
      <c r="I197" s="1"/>
      <c r="J197" s="1"/>
    </row>
    <row r="198" spans="1:10" ht="12.75">
      <c r="A198" s="11" t="s">
        <v>55</v>
      </c>
      <c r="B198" s="11"/>
      <c r="C198" s="16"/>
      <c r="D198" s="15">
        <f>SUM(D116+D121+D124+D135+D141+D145+D152+D155+D158+D161+D167+D170+D173+D176+D180+D189+D192+D195)</f>
        <v>1530387.1099999994</v>
      </c>
      <c r="E198" s="15">
        <f aca="true" t="shared" si="16" ref="E198:J198">SUM(E116+E121+E124+E135+E141+E145+E152+E155+E158+E161+E167+E170+E173+E176+E180+E189+E192+E195)</f>
        <v>41248.14</v>
      </c>
      <c r="F198" s="15">
        <f t="shared" si="16"/>
        <v>172745.25000000003</v>
      </c>
      <c r="G198" s="15">
        <f t="shared" si="16"/>
        <v>53855.53000000001</v>
      </c>
      <c r="H198" s="15">
        <f t="shared" si="16"/>
        <v>62401.11</v>
      </c>
      <c r="I198" s="15">
        <f t="shared" si="16"/>
        <v>979004.55</v>
      </c>
      <c r="J198" s="15">
        <f t="shared" si="16"/>
        <v>2839641.69</v>
      </c>
    </row>
    <row r="221" spans="1:10" ht="17.25">
      <c r="A221" s="1"/>
      <c r="B221" s="3" t="s">
        <v>229</v>
      </c>
      <c r="C221" s="2"/>
      <c r="E221" s="4"/>
      <c r="F221" s="4"/>
      <c r="G221" s="4"/>
      <c r="H221" s="4"/>
      <c r="I221" s="4"/>
      <c r="J221" s="5"/>
    </row>
    <row r="222" spans="1:10" ht="12.75">
      <c r="A222" s="1"/>
      <c r="B222" s="1"/>
      <c r="C222" s="6"/>
      <c r="D222" s="1"/>
      <c r="E222" s="1"/>
      <c r="F222" s="1"/>
      <c r="G222" s="1"/>
      <c r="H222" s="1"/>
      <c r="I222" s="1"/>
      <c r="J222" s="7">
        <v>36937</v>
      </c>
    </row>
    <row r="223" spans="1:10" ht="13.5">
      <c r="A223" s="8" t="s">
        <v>0</v>
      </c>
      <c r="B223" s="8" t="s">
        <v>230</v>
      </c>
      <c r="C223" s="8" t="s">
        <v>1</v>
      </c>
      <c r="D223" s="9" t="s">
        <v>2</v>
      </c>
      <c r="E223" s="9" t="s">
        <v>3</v>
      </c>
      <c r="F223" s="9" t="s">
        <v>4</v>
      </c>
      <c r="G223" s="9" t="s">
        <v>5</v>
      </c>
      <c r="H223" s="9" t="s">
        <v>6</v>
      </c>
      <c r="I223" s="9" t="s">
        <v>7</v>
      </c>
      <c r="J223" s="9" t="s">
        <v>8</v>
      </c>
    </row>
    <row r="224" spans="1:10" ht="12.75">
      <c r="A224" s="1" t="s">
        <v>9</v>
      </c>
      <c r="B224" s="1" t="s">
        <v>10</v>
      </c>
      <c r="C224" s="6">
        <v>2000</v>
      </c>
      <c r="D224" s="10">
        <v>57706.88</v>
      </c>
      <c r="E224" s="10">
        <v>490</v>
      </c>
      <c r="F224" s="10">
        <v>97.5</v>
      </c>
      <c r="G224" s="10">
        <v>4932.06</v>
      </c>
      <c r="H224" s="10">
        <v>2481</v>
      </c>
      <c r="I224" s="10"/>
      <c r="J224" s="10">
        <f>+SUM(D224:I224)</f>
        <v>65707.44</v>
      </c>
    </row>
    <row r="225" spans="1:10" ht="12.75">
      <c r="A225" s="11" t="s">
        <v>25</v>
      </c>
      <c r="B225" s="11"/>
      <c r="C225" s="12"/>
      <c r="D225" s="13">
        <f>SUM(D224)</f>
        <v>57706.88</v>
      </c>
      <c r="E225" s="13">
        <f>SUM(E224)</f>
        <v>490</v>
      </c>
      <c r="F225" s="13">
        <f>SUM(F224)</f>
        <v>97.5</v>
      </c>
      <c r="G225" s="13">
        <f>SUM(G224)</f>
        <v>4932.06</v>
      </c>
      <c r="H225" s="13">
        <f>SUM(H224)</f>
        <v>2481</v>
      </c>
      <c r="I225" s="13"/>
      <c r="J225" s="13">
        <f>SUM(J224)</f>
        <v>65707.44</v>
      </c>
    </row>
    <row r="226" spans="1:10" ht="12.75">
      <c r="A226" s="1"/>
      <c r="B226" s="1"/>
      <c r="C226" s="6"/>
      <c r="D226" s="10"/>
      <c r="E226" s="10"/>
      <c r="F226" s="10"/>
      <c r="G226" s="10"/>
      <c r="H226" s="10"/>
      <c r="I226" s="10"/>
      <c r="J226" s="10"/>
    </row>
    <row r="227" spans="1:10" ht="12.75">
      <c r="A227" s="1" t="s">
        <v>11</v>
      </c>
      <c r="B227" s="1" t="s">
        <v>12</v>
      </c>
      <c r="C227" s="6">
        <v>2000</v>
      </c>
      <c r="D227" s="10">
        <v>4091.68</v>
      </c>
      <c r="E227" s="10"/>
      <c r="F227" s="10"/>
      <c r="G227" s="10">
        <v>1249.31</v>
      </c>
      <c r="H227" s="10"/>
      <c r="I227" s="10"/>
      <c r="J227" s="10">
        <f>+SUM(D227:I227)</f>
        <v>5340.99</v>
      </c>
    </row>
    <row r="228" spans="1:10" ht="12.75">
      <c r="A228" s="11" t="s">
        <v>25</v>
      </c>
      <c r="B228" s="11"/>
      <c r="C228" s="12"/>
      <c r="D228" s="13">
        <f>SUM(D227)</f>
        <v>4091.68</v>
      </c>
      <c r="E228" s="13"/>
      <c r="F228" s="13"/>
      <c r="G228" s="13">
        <f>SUM(G227)</f>
        <v>1249.31</v>
      </c>
      <c r="H228" s="13"/>
      <c r="I228" s="13"/>
      <c r="J228" s="13">
        <f>SUM(J227)</f>
        <v>5340.99</v>
      </c>
    </row>
    <row r="229" spans="1:10" ht="12.75">
      <c r="A229" s="1"/>
      <c r="B229" s="1"/>
      <c r="C229" s="6"/>
      <c r="D229" s="10"/>
      <c r="E229" s="10"/>
      <c r="F229" s="10"/>
      <c r="G229" s="10"/>
      <c r="H229" s="10"/>
      <c r="I229" s="10"/>
      <c r="J229" s="10"/>
    </row>
    <row r="230" spans="1:10" ht="12.75">
      <c r="A230" s="1" t="s">
        <v>26</v>
      </c>
      <c r="B230" s="1" t="s">
        <v>27</v>
      </c>
      <c r="C230" s="6">
        <v>2000</v>
      </c>
      <c r="D230" s="10">
        <v>20785.54</v>
      </c>
      <c r="E230" s="10"/>
      <c r="F230" s="10">
        <v>4425</v>
      </c>
      <c r="G230" s="10">
        <v>-342.27</v>
      </c>
      <c r="H230" s="10"/>
      <c r="I230" s="10"/>
      <c r="J230" s="10">
        <f>+SUM(D230:I230)</f>
        <v>24868.27</v>
      </c>
    </row>
    <row r="231" spans="1:10" ht="12.75">
      <c r="A231" s="11" t="s">
        <v>25</v>
      </c>
      <c r="B231" s="11"/>
      <c r="C231" s="12"/>
      <c r="D231" s="13">
        <f>SUM(D230)</f>
        <v>20785.54</v>
      </c>
      <c r="E231" s="13"/>
      <c r="F231" s="13">
        <f>SUM(F230)</f>
        <v>4425</v>
      </c>
      <c r="G231" s="13">
        <f>SUM(G230)</f>
        <v>-342.27</v>
      </c>
      <c r="H231" s="13"/>
      <c r="I231" s="13"/>
      <c r="J231" s="13">
        <f>SUM(J230)</f>
        <v>24868.27</v>
      </c>
    </row>
    <row r="232" spans="1:10" ht="12.75">
      <c r="A232" s="1"/>
      <c r="B232" s="1"/>
      <c r="C232" s="6"/>
      <c r="D232" s="10"/>
      <c r="E232" s="10"/>
      <c r="F232" s="10"/>
      <c r="G232" s="10"/>
      <c r="H232" s="10"/>
      <c r="I232" s="10"/>
      <c r="J232" s="10"/>
    </row>
    <row r="233" spans="1:10" ht="12.75">
      <c r="A233" s="1" t="s">
        <v>13</v>
      </c>
      <c r="B233" s="1" t="s">
        <v>14</v>
      </c>
      <c r="C233" s="6">
        <v>2000</v>
      </c>
      <c r="D233" s="10">
        <v>5876.95</v>
      </c>
      <c r="E233" s="10"/>
      <c r="F233" s="10">
        <v>5</v>
      </c>
      <c r="G233" s="10"/>
      <c r="H233" s="10"/>
      <c r="I233" s="10">
        <v>25345</v>
      </c>
      <c r="J233" s="10">
        <f>+SUM(D233:I233)</f>
        <v>31226.95</v>
      </c>
    </row>
    <row r="234" spans="1:10" ht="12.75">
      <c r="A234" s="11" t="s">
        <v>25</v>
      </c>
      <c r="B234" s="11"/>
      <c r="C234" s="12"/>
      <c r="D234" s="13">
        <f>SUM(D233)</f>
        <v>5876.95</v>
      </c>
      <c r="E234" s="13"/>
      <c r="F234" s="13">
        <f>SUM(F233)</f>
        <v>5</v>
      </c>
      <c r="G234" s="13"/>
      <c r="H234" s="13"/>
      <c r="I234" s="13">
        <f>SUM(I233)</f>
        <v>25345</v>
      </c>
      <c r="J234" s="10">
        <f>SUM(J233)</f>
        <v>31226.95</v>
      </c>
    </row>
    <row r="235" spans="1:10" ht="12.75">
      <c r="A235" s="1"/>
      <c r="B235" s="1"/>
      <c r="C235" s="6"/>
      <c r="D235" s="10"/>
      <c r="E235" s="10"/>
      <c r="F235" s="10"/>
      <c r="G235" s="10"/>
      <c r="H235" s="10"/>
      <c r="I235" s="10"/>
      <c r="J235" s="10"/>
    </row>
    <row r="236" spans="1:10" ht="12.75">
      <c r="A236" s="1" t="s">
        <v>15</v>
      </c>
      <c r="B236" s="1" t="s">
        <v>16</v>
      </c>
      <c r="C236" s="6">
        <v>2000</v>
      </c>
      <c r="D236" s="10">
        <v>5281.83</v>
      </c>
      <c r="E236" s="10"/>
      <c r="F236" s="10"/>
      <c r="G236" s="10">
        <v>206.6</v>
      </c>
      <c r="H236" s="10"/>
      <c r="I236" s="10">
        <v>769.89</v>
      </c>
      <c r="J236" s="10">
        <f>+SUM(D236:I236)</f>
        <v>6258.320000000001</v>
      </c>
    </row>
    <row r="237" spans="1:10" ht="12.75">
      <c r="A237" s="1" t="s">
        <v>40</v>
      </c>
      <c r="B237" s="1" t="s">
        <v>41</v>
      </c>
      <c r="C237" s="6">
        <v>2000</v>
      </c>
      <c r="D237" s="10">
        <v>2421.84</v>
      </c>
      <c r="E237" s="10"/>
      <c r="F237" s="10"/>
      <c r="G237" s="10">
        <v>75.05</v>
      </c>
      <c r="H237" s="10">
        <v>102.3</v>
      </c>
      <c r="I237" s="10"/>
      <c r="J237" s="10">
        <f>+SUM(D237:I237)</f>
        <v>2599.1900000000005</v>
      </c>
    </row>
    <row r="238" spans="1:10" ht="12.75">
      <c r="A238" s="1" t="s">
        <v>32</v>
      </c>
      <c r="B238" s="1" t="s">
        <v>33</v>
      </c>
      <c r="C238" s="6">
        <v>2000</v>
      </c>
      <c r="D238" s="10">
        <v>25278.74</v>
      </c>
      <c r="E238" s="10"/>
      <c r="F238" s="10">
        <v>1575</v>
      </c>
      <c r="G238" s="10">
        <v>467.05</v>
      </c>
      <c r="H238" s="10">
        <v>680.4</v>
      </c>
      <c r="I238" s="10"/>
      <c r="J238" s="10">
        <f>SUM(D238:I238)</f>
        <v>28001.190000000002</v>
      </c>
    </row>
    <row r="239" spans="1:10" ht="12.75">
      <c r="A239" s="11" t="s">
        <v>25</v>
      </c>
      <c r="B239" s="11"/>
      <c r="C239" s="12"/>
      <c r="D239" s="13">
        <f>SUM(D236:D238)</f>
        <v>32982.41</v>
      </c>
      <c r="E239" s="13"/>
      <c r="F239" s="13">
        <f>SUM(F236:F238)</f>
        <v>1575</v>
      </c>
      <c r="G239" s="13">
        <f>SUM(G236:G238)</f>
        <v>748.7</v>
      </c>
      <c r="H239" s="13">
        <f>SUM(H236:H238)</f>
        <v>782.6999999999999</v>
      </c>
      <c r="I239" s="13">
        <f>SUM(I236:I238)</f>
        <v>769.89</v>
      </c>
      <c r="J239" s="13">
        <f>SUM(J236:J238)</f>
        <v>36858.700000000004</v>
      </c>
    </row>
    <row r="240" spans="1:10" ht="12.75">
      <c r="A240" s="1"/>
      <c r="B240" s="1"/>
      <c r="C240" s="6"/>
      <c r="D240" s="10"/>
      <c r="E240" s="10"/>
      <c r="F240" s="10"/>
      <c r="G240" s="10"/>
      <c r="H240" s="10"/>
      <c r="I240" s="10"/>
      <c r="J240" s="10"/>
    </row>
    <row r="241" spans="1:10" ht="12.75">
      <c r="A241" s="1" t="s">
        <v>17</v>
      </c>
      <c r="B241" s="1" t="s">
        <v>18</v>
      </c>
      <c r="C241" s="6">
        <v>2000</v>
      </c>
      <c r="D241" s="10">
        <v>63998.08</v>
      </c>
      <c r="E241" s="10"/>
      <c r="F241" s="10">
        <v>6.42</v>
      </c>
      <c r="G241" s="10">
        <v>466.81</v>
      </c>
      <c r="H241" s="10">
        <v>128.7</v>
      </c>
      <c r="I241" s="10"/>
      <c r="J241" s="10">
        <f>+SUM(D241:I241)</f>
        <v>64600.009999999995</v>
      </c>
    </row>
    <row r="242" spans="1:10" ht="12.75">
      <c r="A242" s="1" t="s">
        <v>34</v>
      </c>
      <c r="B242" s="1" t="s">
        <v>35</v>
      </c>
      <c r="C242" s="6">
        <v>2000</v>
      </c>
      <c r="D242" s="10">
        <v>24013.42</v>
      </c>
      <c r="E242" s="10">
        <v>1353.85</v>
      </c>
      <c r="F242" s="10"/>
      <c r="G242" s="10">
        <v>1091.79</v>
      </c>
      <c r="H242" s="10">
        <v>433.42</v>
      </c>
      <c r="I242" s="10"/>
      <c r="J242" s="10">
        <f>+SUM(D242:I242)</f>
        <v>26892.479999999996</v>
      </c>
    </row>
    <row r="243" spans="1:10" ht="12.75">
      <c r="A243" s="1" t="s">
        <v>42</v>
      </c>
      <c r="B243" s="1" t="s">
        <v>43</v>
      </c>
      <c r="C243" s="6">
        <v>2000</v>
      </c>
      <c r="D243" s="10">
        <v>57827.75</v>
      </c>
      <c r="E243" s="10">
        <v>384</v>
      </c>
      <c r="F243" s="10"/>
      <c r="G243" s="10">
        <v>7284.06</v>
      </c>
      <c r="H243" s="10">
        <v>2597.58</v>
      </c>
      <c r="I243" s="10"/>
      <c r="J243" s="10">
        <f>+SUM(D243:I243)</f>
        <v>68093.39</v>
      </c>
    </row>
    <row r="244" spans="1:10" ht="12.75">
      <c r="A244" s="11" t="s">
        <v>25</v>
      </c>
      <c r="B244" s="11"/>
      <c r="C244" s="12"/>
      <c r="D244" s="13">
        <f>SUM(D241:D243)</f>
        <v>145839.25</v>
      </c>
      <c r="E244" s="13">
        <f>SUM(E241:E243)</f>
        <v>1737.85</v>
      </c>
      <c r="F244" s="13">
        <f>SUM(F241:F243)</f>
        <v>6.42</v>
      </c>
      <c r="G244" s="13">
        <f>SUM(G241:G243)</f>
        <v>8842.66</v>
      </c>
      <c r="H244" s="13">
        <f>SUM(H241:H243)</f>
        <v>3159.7</v>
      </c>
      <c r="I244" s="13"/>
      <c r="J244" s="13">
        <f>SUM(J241:J243)</f>
        <v>159585.88</v>
      </c>
    </row>
    <row r="245" spans="1:10" ht="12.75">
      <c r="A245" s="1"/>
      <c r="B245" s="1"/>
      <c r="C245" s="6"/>
      <c r="D245" s="10"/>
      <c r="E245" s="10"/>
      <c r="F245" s="10"/>
      <c r="G245" s="10"/>
      <c r="H245" s="10"/>
      <c r="I245" s="10"/>
      <c r="J245" s="10"/>
    </row>
    <row r="246" spans="1:10" ht="12.75">
      <c r="A246" s="1" t="s">
        <v>36</v>
      </c>
      <c r="B246" s="1" t="s">
        <v>37</v>
      </c>
      <c r="C246" s="6">
        <v>2000</v>
      </c>
      <c r="D246" s="10">
        <v>1604.47</v>
      </c>
      <c r="E246" s="10">
        <v>233</v>
      </c>
      <c r="F246" s="10"/>
      <c r="G246" s="10">
        <v>667.12</v>
      </c>
      <c r="H246" s="10">
        <v>209.52</v>
      </c>
      <c r="I246" s="10"/>
      <c r="J246" s="10">
        <f aca="true" t="shared" si="17" ref="J246:J251">+SUM(D246:I246)</f>
        <v>2714.11</v>
      </c>
    </row>
    <row r="247" spans="1:10" ht="12.75">
      <c r="A247" s="1" t="s">
        <v>19</v>
      </c>
      <c r="B247" s="1" t="s">
        <v>20</v>
      </c>
      <c r="C247" s="6">
        <v>2000</v>
      </c>
      <c r="D247" s="10">
        <v>8321.72</v>
      </c>
      <c r="E247" s="10"/>
      <c r="F247" s="10"/>
      <c r="G247" s="10">
        <v>311.42</v>
      </c>
      <c r="H247" s="10">
        <v>1265.36</v>
      </c>
      <c r="I247" s="10"/>
      <c r="J247" s="10">
        <f t="shared" si="17"/>
        <v>9898.5</v>
      </c>
    </row>
    <row r="248" spans="1:10" ht="12.75">
      <c r="A248" s="1" t="s">
        <v>28</v>
      </c>
      <c r="B248" s="1" t="s">
        <v>29</v>
      </c>
      <c r="C248" s="6">
        <v>2000</v>
      </c>
      <c r="D248" s="10">
        <v>7837.28</v>
      </c>
      <c r="E248" s="10"/>
      <c r="F248" s="10">
        <v>6706.2</v>
      </c>
      <c r="G248" s="10">
        <v>16.95</v>
      </c>
      <c r="H248" s="10">
        <v>456</v>
      </c>
      <c r="I248" s="10"/>
      <c r="J248" s="10">
        <f t="shared" si="17"/>
        <v>15016.43</v>
      </c>
    </row>
    <row r="249" spans="1:10" ht="12.75">
      <c r="A249" s="1" t="s">
        <v>49</v>
      </c>
      <c r="B249" s="1" t="s">
        <v>50</v>
      </c>
      <c r="C249" s="6">
        <v>2000</v>
      </c>
      <c r="D249" s="10">
        <v>288.85</v>
      </c>
      <c r="E249" s="10"/>
      <c r="F249" s="10"/>
      <c r="G249" s="10">
        <v>450</v>
      </c>
      <c r="H249" s="10"/>
      <c r="I249" s="10"/>
      <c r="J249" s="10">
        <f t="shared" si="17"/>
        <v>738.85</v>
      </c>
    </row>
    <row r="250" spans="1:10" ht="12.75">
      <c r="A250" s="1" t="s">
        <v>46</v>
      </c>
      <c r="B250" s="1" t="s">
        <v>47</v>
      </c>
      <c r="C250" s="6">
        <v>2000</v>
      </c>
      <c r="D250" s="10">
        <v>77.59</v>
      </c>
      <c r="E250" s="10"/>
      <c r="F250" s="10"/>
      <c r="G250" s="10" t="s">
        <v>48</v>
      </c>
      <c r="H250" s="10"/>
      <c r="I250" s="10"/>
      <c r="J250" s="10">
        <f t="shared" si="17"/>
        <v>77.59</v>
      </c>
    </row>
    <row r="251" spans="1:10" ht="12.75">
      <c r="A251" s="1" t="s">
        <v>30</v>
      </c>
      <c r="B251" s="1" t="s">
        <v>31</v>
      </c>
      <c r="C251" s="6">
        <v>2000</v>
      </c>
      <c r="D251" s="10">
        <v>10794.22</v>
      </c>
      <c r="E251" s="10"/>
      <c r="F251" s="10"/>
      <c r="G251" s="10">
        <v>2071.49</v>
      </c>
      <c r="H251" s="10">
        <v>2088.96</v>
      </c>
      <c r="I251" s="10"/>
      <c r="J251" s="10">
        <f t="shared" si="17"/>
        <v>14954.669999999998</v>
      </c>
    </row>
    <row r="252" spans="1:10" ht="12.75">
      <c r="A252" s="11" t="s">
        <v>25</v>
      </c>
      <c r="B252" s="11"/>
      <c r="C252" s="12"/>
      <c r="D252" s="13">
        <f>SUM(D246:D251)</f>
        <v>28924.129999999997</v>
      </c>
      <c r="E252" s="13">
        <f>SUM(E246:E251)</f>
        <v>233</v>
      </c>
      <c r="F252" s="13">
        <f>SUM(F246:F251)</f>
        <v>6706.2</v>
      </c>
      <c r="G252" s="13">
        <f>SUM(G246:G251)</f>
        <v>3516.9799999999996</v>
      </c>
      <c r="H252" s="13">
        <f>SUM(H246:H251)</f>
        <v>4019.84</v>
      </c>
      <c r="I252" s="13"/>
      <c r="J252" s="13">
        <f>SUM(J246:J251)</f>
        <v>43400.149999999994</v>
      </c>
    </row>
    <row r="253" spans="1:10" ht="12.75">
      <c r="A253" s="1"/>
      <c r="B253" s="1"/>
      <c r="C253" s="6"/>
      <c r="D253" s="10"/>
      <c r="E253" s="10"/>
      <c r="F253" s="10"/>
      <c r="G253" s="10"/>
      <c r="H253" s="10"/>
      <c r="I253" s="10"/>
      <c r="J253" s="10"/>
    </row>
    <row r="254" spans="1:10" ht="12.75">
      <c r="A254" s="1" t="s">
        <v>21</v>
      </c>
      <c r="B254" s="1" t="s">
        <v>22</v>
      </c>
      <c r="C254" s="6">
        <v>2000</v>
      </c>
      <c r="D254" s="10">
        <v>125376.07</v>
      </c>
      <c r="E254" s="10">
        <v>804.34</v>
      </c>
      <c r="F254" s="10"/>
      <c r="G254" s="10">
        <v>2026.41</v>
      </c>
      <c r="H254" s="10">
        <v>8682.94</v>
      </c>
      <c r="I254" s="10">
        <v>2309.67</v>
      </c>
      <c r="J254" s="10">
        <f>+SUM(D254:I254)</f>
        <v>139199.43000000002</v>
      </c>
    </row>
    <row r="255" spans="1:10" ht="12.75">
      <c r="A255" s="11" t="s">
        <v>25</v>
      </c>
      <c r="B255" s="11"/>
      <c r="C255" s="12"/>
      <c r="D255" s="13">
        <f>SUM(D254)</f>
        <v>125376.07</v>
      </c>
      <c r="E255" s="13">
        <f>SUM(E254)</f>
        <v>804.34</v>
      </c>
      <c r="F255" s="13"/>
      <c r="G255" s="13">
        <f>SUM(G254)</f>
        <v>2026.41</v>
      </c>
      <c r="H255" s="13">
        <f>SUM(H254)</f>
        <v>8682.94</v>
      </c>
      <c r="I255" s="13">
        <f>SUM(I254)</f>
        <v>2309.67</v>
      </c>
      <c r="J255" s="13">
        <f>SUM(J254)</f>
        <v>139199.43000000002</v>
      </c>
    </row>
    <row r="256" spans="1:10" ht="12.75">
      <c r="A256" s="1"/>
      <c r="B256" s="1"/>
      <c r="C256" s="6"/>
      <c r="D256" s="10"/>
      <c r="E256" s="10"/>
      <c r="F256" s="10"/>
      <c r="G256" s="10"/>
      <c r="H256" s="10"/>
      <c r="I256" s="10"/>
      <c r="J256" s="10"/>
    </row>
    <row r="257" spans="1:10" ht="17.25">
      <c r="A257" s="1"/>
      <c r="B257" s="3" t="s">
        <v>229</v>
      </c>
      <c r="C257" s="2"/>
      <c r="D257" s="3"/>
      <c r="E257" s="4"/>
      <c r="F257" s="4"/>
      <c r="G257" s="4"/>
      <c r="H257" s="4"/>
      <c r="I257" s="4"/>
      <c r="J257" s="14" t="s">
        <v>101</v>
      </c>
    </row>
    <row r="258" spans="1:10" ht="12.75">
      <c r="A258" s="1"/>
      <c r="B258" s="1"/>
      <c r="C258" s="6"/>
      <c r="D258" s="1"/>
      <c r="E258" s="1"/>
      <c r="F258" s="1"/>
      <c r="G258" s="1"/>
      <c r="H258" s="1"/>
      <c r="I258" s="1"/>
      <c r="J258" s="1"/>
    </row>
    <row r="259" spans="1:10" ht="13.5">
      <c r="A259" s="8" t="s">
        <v>0</v>
      </c>
      <c r="B259" s="8" t="s">
        <v>230</v>
      </c>
      <c r="C259" s="8" t="s">
        <v>1</v>
      </c>
      <c r="D259" s="9" t="s">
        <v>2</v>
      </c>
      <c r="E259" s="9" t="s">
        <v>3</v>
      </c>
      <c r="F259" s="9" t="s">
        <v>4</v>
      </c>
      <c r="G259" s="9" t="s">
        <v>5</v>
      </c>
      <c r="H259" s="9" t="s">
        <v>6</v>
      </c>
      <c r="I259" s="9" t="s">
        <v>7</v>
      </c>
      <c r="J259" s="9" t="s">
        <v>8</v>
      </c>
    </row>
    <row r="260" spans="1:10" ht="12.75">
      <c r="A260" s="1" t="s">
        <v>23</v>
      </c>
      <c r="B260" s="1" t="s">
        <v>24</v>
      </c>
      <c r="C260" s="6">
        <v>2000</v>
      </c>
      <c r="D260" s="10">
        <v>7347.59</v>
      </c>
      <c r="E260" s="10"/>
      <c r="F260" s="10"/>
      <c r="G260" s="10">
        <v>119</v>
      </c>
      <c r="H260" s="10"/>
      <c r="I260" s="10">
        <v>261360</v>
      </c>
      <c r="J260" s="10">
        <f>+SUM(D260:I260)</f>
        <v>268826.59</v>
      </c>
    </row>
    <row r="261" spans="1:10" ht="12.75">
      <c r="A261" s="11" t="s">
        <v>25</v>
      </c>
      <c r="B261" s="11"/>
      <c r="C261" s="12"/>
      <c r="D261" s="13">
        <f>SUM(D260)</f>
        <v>7347.59</v>
      </c>
      <c r="E261" s="13"/>
      <c r="F261" s="13"/>
      <c r="G261" s="13">
        <f>SUM(G260)</f>
        <v>119</v>
      </c>
      <c r="H261" s="13"/>
      <c r="I261" s="13">
        <f>SUM(I260)</f>
        <v>261360</v>
      </c>
      <c r="J261" s="13">
        <f>SUM(J260)</f>
        <v>268826.59</v>
      </c>
    </row>
    <row r="262" spans="1:10" ht="12.75">
      <c r="A262" s="1"/>
      <c r="B262" s="1"/>
      <c r="C262" s="6"/>
      <c r="D262" s="10"/>
      <c r="E262" s="10"/>
      <c r="F262" s="10"/>
      <c r="G262" s="10"/>
      <c r="H262" s="10"/>
      <c r="I262" s="10"/>
      <c r="J262" s="10"/>
    </row>
    <row r="263" spans="1:10" ht="12.75">
      <c r="A263" s="1" t="s">
        <v>38</v>
      </c>
      <c r="B263" s="1" t="s">
        <v>39</v>
      </c>
      <c r="C263" s="6">
        <v>2000</v>
      </c>
      <c r="D263" s="10">
        <v>149775.66</v>
      </c>
      <c r="E263" s="10">
        <v>12680.63</v>
      </c>
      <c r="F263" s="10">
        <v>174.29</v>
      </c>
      <c r="G263" s="10">
        <v>4557.84</v>
      </c>
      <c r="H263" s="10">
        <v>40405</v>
      </c>
      <c r="I263" s="10">
        <v>9327.48</v>
      </c>
      <c r="J263" s="10">
        <f>+SUM(D263:I263)</f>
        <v>216920.90000000002</v>
      </c>
    </row>
    <row r="264" spans="1:10" ht="12.75">
      <c r="A264" s="1" t="s">
        <v>44</v>
      </c>
      <c r="B264" s="1" t="s">
        <v>45</v>
      </c>
      <c r="C264" s="6">
        <v>2000</v>
      </c>
      <c r="D264" s="10">
        <v>90694.76</v>
      </c>
      <c r="E264" s="10">
        <v>868.78</v>
      </c>
      <c r="F264" s="10"/>
      <c r="G264" s="10">
        <v>6340.88</v>
      </c>
      <c r="H264" s="10">
        <v>16896.74</v>
      </c>
      <c r="I264" s="10"/>
      <c r="J264" s="10">
        <f>+SUM(D264:I264)</f>
        <v>114801.16</v>
      </c>
    </row>
    <row r="265" spans="1:10" ht="12.75">
      <c r="A265" s="1" t="s">
        <v>51</v>
      </c>
      <c r="B265" s="1" t="s">
        <v>52</v>
      </c>
      <c r="C265" s="6">
        <v>2000</v>
      </c>
      <c r="D265" s="10">
        <v>49058.26</v>
      </c>
      <c r="E265" s="10"/>
      <c r="F265" s="10"/>
      <c r="G265" s="10">
        <v>130.59</v>
      </c>
      <c r="H265" s="10">
        <v>5469</v>
      </c>
      <c r="I265" s="10"/>
      <c r="J265" s="10">
        <f>+SUM(D265:I265)</f>
        <v>54657.85</v>
      </c>
    </row>
    <row r="266" spans="1:10" ht="12.75">
      <c r="A266" s="11" t="s">
        <v>25</v>
      </c>
      <c r="B266" s="11"/>
      <c r="C266" s="12"/>
      <c r="D266" s="15">
        <f aca="true" t="shared" si="18" ref="D266:J266">SUM(D263:D265)</f>
        <v>289528.68</v>
      </c>
      <c r="E266" s="15">
        <f t="shared" si="18"/>
        <v>13549.41</v>
      </c>
      <c r="F266" s="15">
        <f t="shared" si="18"/>
        <v>174.29</v>
      </c>
      <c r="G266" s="15">
        <f t="shared" si="18"/>
        <v>11029.310000000001</v>
      </c>
      <c r="H266" s="15">
        <f t="shared" si="18"/>
        <v>62770.740000000005</v>
      </c>
      <c r="I266" s="15">
        <f t="shared" si="18"/>
        <v>9327.48</v>
      </c>
      <c r="J266" s="15">
        <f t="shared" si="18"/>
        <v>386379.91000000003</v>
      </c>
    </row>
    <row r="267" spans="1:10" ht="12.75">
      <c r="A267" s="1"/>
      <c r="B267" s="1"/>
      <c r="C267" s="6"/>
      <c r="D267" s="1"/>
      <c r="E267" s="1"/>
      <c r="F267" s="1"/>
      <c r="G267" s="1"/>
      <c r="H267" s="1"/>
      <c r="I267" s="1"/>
      <c r="J267" s="7"/>
    </row>
    <row r="268" spans="1:10" ht="12.75">
      <c r="A268" s="1" t="s">
        <v>53</v>
      </c>
      <c r="B268" s="1" t="s">
        <v>54</v>
      </c>
      <c r="C268" s="6">
        <v>2001</v>
      </c>
      <c r="D268" s="10">
        <v>108203.05</v>
      </c>
      <c r="E268" s="10">
        <v>753</v>
      </c>
      <c r="F268" s="10"/>
      <c r="G268" s="10">
        <v>3133.54</v>
      </c>
      <c r="H268" s="10">
        <v>3810.62</v>
      </c>
      <c r="I268" s="10"/>
      <c r="J268" s="10">
        <f>+SUM(D268:I268)</f>
        <v>115900.20999999999</v>
      </c>
    </row>
    <row r="269" spans="1:10" ht="12.75">
      <c r="A269" s="1" t="s">
        <v>224</v>
      </c>
      <c r="B269" s="1"/>
      <c r="C269" s="6"/>
      <c r="D269" s="10"/>
      <c r="E269" s="10"/>
      <c r="F269" s="10"/>
      <c r="G269" s="10"/>
      <c r="H269" s="10"/>
      <c r="I269" s="10"/>
      <c r="J269" s="10"/>
    </row>
    <row r="270" spans="1:10" ht="12.75">
      <c r="A270" s="11" t="s">
        <v>25</v>
      </c>
      <c r="B270" s="11"/>
      <c r="C270" s="12"/>
      <c r="D270" s="15">
        <f>SUM(D268)</f>
        <v>108203.05</v>
      </c>
      <c r="E270" s="15">
        <f>SUM(E268)</f>
        <v>753</v>
      </c>
      <c r="F270" s="11"/>
      <c r="G270" s="15">
        <f>SUM(G268)</f>
        <v>3133.54</v>
      </c>
      <c r="H270" s="15">
        <f>SUM(H268)</f>
        <v>3810.62</v>
      </c>
      <c r="I270" s="11"/>
      <c r="J270" s="15">
        <f>SUM(J268)</f>
        <v>115900.20999999999</v>
      </c>
    </row>
    <row r="271" spans="1:10" ht="12.75">
      <c r="A271" s="1"/>
      <c r="B271" s="1"/>
      <c r="C271" s="6"/>
      <c r="D271" s="1"/>
      <c r="E271" s="1"/>
      <c r="F271" s="1"/>
      <c r="G271" s="1"/>
      <c r="H271" s="1"/>
      <c r="I271" s="1"/>
      <c r="J271" s="1"/>
    </row>
    <row r="272" spans="1:10" ht="12.75">
      <c r="A272" s="11" t="s">
        <v>55</v>
      </c>
      <c r="B272" s="1"/>
      <c r="C272" s="6"/>
      <c r="D272" s="15">
        <f>SUM(D225+D228+D231+D234+D239+D244+D252+D255+D261+D266+D270)</f>
        <v>826662.2300000001</v>
      </c>
      <c r="E272" s="15">
        <f aca="true" t="shared" si="19" ref="E272:J272">SUM(E225+E228+E231+E234+E239+E244+E252+E255+E261+E266+E270)</f>
        <v>17567.6</v>
      </c>
      <c r="F272" s="15">
        <f t="shared" si="19"/>
        <v>12989.41</v>
      </c>
      <c r="G272" s="15">
        <f t="shared" si="19"/>
        <v>35255.7</v>
      </c>
      <c r="H272" s="15">
        <f t="shared" si="19"/>
        <v>85707.54000000001</v>
      </c>
      <c r="I272" s="15">
        <f t="shared" si="19"/>
        <v>299112.04</v>
      </c>
      <c r="J272" s="15">
        <f t="shared" si="19"/>
        <v>1277294.52</v>
      </c>
    </row>
  </sheetData>
  <printOptions gridLines="1" horizontalCentered="1"/>
  <pageMargins left="0.25" right="0.25" top="1" bottom="1" header="0.5" footer="0.5"/>
  <pageSetup horizontalDpi="300" verticalDpi="300" orientation="landscape" r:id="rId1"/>
  <headerFooter alignWithMargins="0">
    <oddFooter>&amp;L&amp;"Times New Roman,Regular"&amp;8HFQLG Status Report to Congress - Fiscal Year 2000&amp;R&amp;"Times New Roman,Regular"&amp;8Appendix A - 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lkanski</dc:creator>
  <cp:keywords/>
  <dc:description/>
  <cp:lastModifiedBy>dstone</cp:lastModifiedBy>
  <cp:lastPrinted>2001-02-26T18:06:30Z</cp:lastPrinted>
  <dcterms:created xsi:type="dcterms:W3CDTF">2001-02-14T18:14:06Z</dcterms:created>
  <dcterms:modified xsi:type="dcterms:W3CDTF">2001-02-26T18:07:37Z</dcterms:modified>
  <cp:category/>
  <cp:version/>
  <cp:contentType/>
  <cp:contentStatus/>
</cp:coreProperties>
</file>